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1"/>
  </bookViews>
  <sheets>
    <sheet name="Prehľad účtov k 31.12.2018" sheetId="1" r:id="rId1"/>
    <sheet name="Príjmy k 31.12.2018" sheetId="2" r:id="rId2"/>
    <sheet name="Výsledky2014-18 k 30.12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<sst xmlns="http://schemas.openxmlformats.org/spreadsheetml/2006/main" count="161" uniqueCount="138">
  <si>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 xml:space="preserve">                       OBLASTNÝ FUTBALOVÝ ZVÄZ HUMENNÉ</t>
  </si>
  <si>
    <t>Kniha analytickej evidencie - prehľad účtov  k 31.12.2018  a návrh rozpočtu na rok 2019</t>
  </si>
  <si>
    <t>Rozpočet</t>
  </si>
  <si>
    <t>Výdavky</t>
  </si>
  <si>
    <t>k 31.10.17</t>
  </si>
  <si>
    <t>k 31.12.2017</t>
  </si>
  <si>
    <t>k 31.12.18</t>
  </si>
  <si>
    <t>návrh 2019</t>
  </si>
  <si>
    <t>501 - 001</t>
  </si>
  <si>
    <t>Spotreba materiálu - kancelársky</t>
  </si>
  <si>
    <t>501 - 002</t>
  </si>
  <si>
    <t>Spotreba materiálu - pohare, šport potreby</t>
  </si>
  <si>
    <t>501 - 004</t>
  </si>
  <si>
    <t>Spotreba drob.materiálu</t>
  </si>
  <si>
    <t>501-  210</t>
  </si>
  <si>
    <t>Spotreba knihy</t>
  </si>
  <si>
    <t>Opravy, údržba</t>
  </si>
  <si>
    <t>512 - 001</t>
  </si>
  <si>
    <t>Cestovné funkcionárov</t>
  </si>
  <si>
    <t>512-  002</t>
  </si>
  <si>
    <t>Cestovné – výkon funkcie predsedu ObFZ</t>
  </si>
  <si>
    <t>512 - 005</t>
  </si>
  <si>
    <t>Cestovné, rozhodcovia, delegáti</t>
  </si>
  <si>
    <t>513 - 002</t>
  </si>
  <si>
    <t>Náklady na repre</t>
  </si>
  <si>
    <t>518 - 000</t>
  </si>
  <si>
    <t>Ostatné služby</t>
  </si>
  <si>
    <t>518 - 001</t>
  </si>
  <si>
    <t>Náklady na telefón predsedu ObFZ</t>
  </si>
  <si>
    <t>518 - 002</t>
  </si>
  <si>
    <t>Spotreba pošt.známok</t>
  </si>
  <si>
    <t>518 - 003</t>
  </si>
  <si>
    <t>Nájom za kanceláriu</t>
  </si>
  <si>
    <t>518 - 004</t>
  </si>
  <si>
    <t xml:space="preserve">Ostatné služby-šport.akcie, </t>
  </si>
  <si>
    <t>518 - 009</t>
  </si>
  <si>
    <t>Prenájom zasadačky</t>
  </si>
  <si>
    <t>518 - 010</t>
  </si>
  <si>
    <t>Prenájom miestností ,TVOZ</t>
  </si>
  <si>
    <t>518 - 011</t>
  </si>
  <si>
    <t>Poplatky za web stránku</t>
  </si>
  <si>
    <t>518 - 200</t>
  </si>
  <si>
    <t>Tlač rozpis</t>
  </si>
  <si>
    <t>518 - 201</t>
  </si>
  <si>
    <t xml:space="preserve">Náklady na internet </t>
  </si>
  <si>
    <t>518 - 700</t>
  </si>
  <si>
    <t>Náklady na účtovníctvo (Bajcurová) / audit</t>
  </si>
  <si>
    <t>518 - 702</t>
  </si>
  <si>
    <t>Náklady na reklamu</t>
  </si>
  <si>
    <t>518 - 704</t>
  </si>
  <si>
    <t>Náklady na výkon rozhodcu</t>
  </si>
  <si>
    <t>518 - 705</t>
  </si>
  <si>
    <t>Náklady na prepravné služby</t>
  </si>
  <si>
    <t>521 - 001</t>
  </si>
  <si>
    <t>Mzdové náklady HM prac., iné</t>
  </si>
  <si>
    <t>521 - 002</t>
  </si>
  <si>
    <t>Mzdové náklady HM prac. R a DZ</t>
  </si>
  <si>
    <t>Mzdové náklady spolu</t>
  </si>
  <si>
    <t>524 - 002</t>
  </si>
  <si>
    <t>Zdravotné poistenie za zamestnancov</t>
  </si>
  <si>
    <t>524 - 012</t>
  </si>
  <si>
    <t>Zákonné sociálne poistenie</t>
  </si>
  <si>
    <t>Spolu</t>
  </si>
  <si>
    <t>538 - 001</t>
  </si>
  <si>
    <t>Spotreba kolkov</t>
  </si>
  <si>
    <t>544 - 000</t>
  </si>
  <si>
    <t>Úroky z omeškania</t>
  </si>
  <si>
    <t>541-  000</t>
  </si>
  <si>
    <t>Zmluvne pokuty a penále</t>
  </si>
  <si>
    <t>547 - 002</t>
  </si>
  <si>
    <t>Osobitné náklady občerstvenie</t>
  </si>
  <si>
    <t>Osobitné náklady komisie</t>
  </si>
  <si>
    <t>547 - 003</t>
  </si>
  <si>
    <t>Osobitné náklady-šport.akcie</t>
  </si>
  <si>
    <t>547 - 006</t>
  </si>
  <si>
    <t>Osob. náklady- seminár a ost.</t>
  </si>
  <si>
    <t>548-  001</t>
  </si>
  <si>
    <t>Ost.členske poplatky</t>
  </si>
  <si>
    <t>549 - 000</t>
  </si>
  <si>
    <t>Iné ostatné náklady - bankové poplatky</t>
  </si>
  <si>
    <t>561 - 000</t>
  </si>
  <si>
    <t>Poskytnuté príspevky org. zložkám</t>
  </si>
  <si>
    <t>Schvalene dotacie klubom -15000</t>
  </si>
  <si>
    <t>Poskytnuté dotácie klubom-11000</t>
  </si>
  <si>
    <t>591 - 000</t>
  </si>
  <si>
    <t>Daň z príjmov</t>
  </si>
  <si>
    <t>Obraty za všetky účty spolu</t>
  </si>
  <si>
    <t xml:space="preserve">Spracovala: Božena Bajcurová, účtovníčka ObFZ Humenné    </t>
  </si>
  <si>
    <t>Peter Jenčura, predseda ObFZ Humenné</t>
  </si>
  <si>
    <t>PRÍJMY ObFZ HUMENNÉ ZA ROK 2018  NÁVRH  PRÍJMOV  ROZPOČTU NA ROK 2019</t>
  </si>
  <si>
    <t>Príjmy</t>
  </si>
  <si>
    <t>Príjmy rozp</t>
  </si>
  <si>
    <t>Príjmy k</t>
  </si>
  <si>
    <t xml:space="preserve">Príjmy  </t>
  </si>
  <si>
    <t>k 31.12.17</t>
  </si>
  <si>
    <t>Slovenský futbalový zväz (zberné faktúry)</t>
  </si>
  <si>
    <t xml:space="preserve">VsFZ, SFZ dotácia + zberné Fa za rok </t>
  </si>
  <si>
    <t>z MsÚ Humenné</t>
  </si>
  <si>
    <t>Nexis Fibers</t>
  </si>
  <si>
    <t>PSK</t>
  </si>
  <si>
    <t>Úrad vlády SR</t>
  </si>
  <si>
    <t>Úroky BÚ</t>
  </si>
  <si>
    <t>Štartovné na org. turnajov</t>
  </si>
  <si>
    <t>Dotácia Nadacie Ked potrebujete pomoc</t>
  </si>
  <si>
    <t>Dotácia ObFZ o výkone funkcie predsedu</t>
  </si>
  <si>
    <t>Prenos fin.prostriedkov z účtu ObFZ HE – 2018</t>
  </si>
  <si>
    <t>SPOLU</t>
  </si>
  <si>
    <t>Stav na účte  k 31.12.</t>
  </si>
  <si>
    <t>Stav na termínovanom účte k 31.12.</t>
  </si>
  <si>
    <t>Stav v pokladni k 31.12.</t>
  </si>
  <si>
    <t xml:space="preserve">VÝSLEDOK HOSPODÁRENIA ZA ROK </t>
  </si>
  <si>
    <t>Komentár k príjmom od SFZ (zberné faktúry)</t>
  </si>
  <si>
    <t>Odmeny delegovaným osobám (R a DZ) od FK</t>
  </si>
  <si>
    <t>Pokuty</t>
  </si>
  <si>
    <t>Poplatky za registráciu hráčov</t>
  </si>
  <si>
    <t>Poplatky za transféry</t>
  </si>
  <si>
    <t>Poplatky za uznesenia, štartovné, iné</t>
  </si>
  <si>
    <t>Príjmy od SFZ  SPOLU - zberné faktúry</t>
  </si>
  <si>
    <t>VsFZ, SFZ dotácia na činnosť ObFZ Humenné</t>
  </si>
  <si>
    <t>Neuhr. zberné faktúry FK  ObFZ HE  - SFZ</t>
  </si>
  <si>
    <t>Spracovala: Božena Bajcurová, účtovníčka ObFZ Humenné                                         Peter Jenčura,predseda ObFZ Humenné</t>
  </si>
  <si>
    <t>OBLASTNÝ FUTBALOVÝ ZVÄZ HUMENNÉ</t>
  </si>
  <si>
    <t>VÝSLEDKY HOSPODÁRENIA ObFZ HUMENNÉ 2014 - 2018 k 31.12.)</t>
  </si>
  <si>
    <t>2017 k 31.10</t>
  </si>
  <si>
    <t>PRÍJMY</t>
  </si>
  <si>
    <t>VÝDAVKY</t>
  </si>
  <si>
    <t>VÝSLEDOK HOSP.</t>
  </si>
  <si>
    <t>(+) 4314,17</t>
  </si>
  <si>
    <t>(+) 5849,80</t>
  </si>
  <si>
    <t>(-) 2984,19</t>
  </si>
  <si>
    <t>(-)1791,40</t>
  </si>
  <si>
    <t>(+)1 032,44</t>
  </si>
  <si>
    <t>STAV ÚČTU</t>
  </si>
  <si>
    <t>STAV NA TERM. ÚČTE</t>
  </si>
  <si>
    <t>POKLADŇA</t>
  </si>
  <si>
    <t>Príjem za mesiace    august, september                                               rok 2016               55 €</t>
  </si>
  <si>
    <t xml:space="preserve">Príjem za mesiace    január, február, apríl, jún, júl, október, november     rok 2017              879 € </t>
  </si>
  <si>
    <t>Príjem za mesiace    marec, máj, jún                                                   rok 2018              794 €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</si>
</sst>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&quot; €&quot;"/>
    <numFmt numFmtId="165" formatCode="dd/mm/yyyy"/>
    <numFmt numFmtId="166" formatCode="#,##0\ [$€-1];[Red]\-#,##0\ [$€-1]"/>
  </numFmts>
  <fonts count="4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33" borderId="17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2" fontId="0" fillId="35" borderId="19" xfId="0" applyNumberForma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19" xfId="0" applyFill="1" applyBorder="1" applyAlignment="1">
      <alignment/>
    </xf>
    <xf numFmtId="4" fontId="0" fillId="37" borderId="16" xfId="0" applyNumberFormat="1" applyFill="1" applyBorder="1" applyAlignment="1">
      <alignment/>
    </xf>
    <xf numFmtId="4" fontId="0" fillId="38" borderId="17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0" fillId="33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2" fontId="1" fillId="34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6" borderId="26" xfId="0" applyNumberFormat="1" applyFill="1" applyBorder="1" applyAlignment="1">
      <alignment/>
    </xf>
    <xf numFmtId="0" fontId="0" fillId="37" borderId="25" xfId="0" applyFill="1" applyBorder="1" applyAlignment="1">
      <alignment/>
    </xf>
    <xf numFmtId="4" fontId="0" fillId="37" borderId="22" xfId="0" applyNumberFormat="1" applyFill="1" applyBorder="1" applyAlignment="1">
      <alignment/>
    </xf>
    <xf numFmtId="4" fontId="0" fillId="38" borderId="23" xfId="0" applyNumberForma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33" borderId="29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4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2" fontId="0" fillId="35" borderId="31" xfId="0" applyNumberFormat="1" applyFill="1" applyBorder="1" applyAlignment="1">
      <alignment/>
    </xf>
    <xf numFmtId="2" fontId="0" fillId="36" borderId="32" xfId="0" applyNumberFormat="1" applyFill="1" applyBorder="1" applyAlignment="1">
      <alignment/>
    </xf>
    <xf numFmtId="0" fontId="0" fillId="37" borderId="31" xfId="0" applyFill="1" applyBorder="1" applyAlignment="1">
      <alignment/>
    </xf>
    <xf numFmtId="4" fontId="0" fillId="37" borderId="28" xfId="0" applyNumberFormat="1" applyFill="1" applyBorder="1" applyAlignment="1">
      <alignment/>
    </xf>
    <xf numFmtId="4" fontId="0" fillId="38" borderId="29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" fontId="0" fillId="33" borderId="34" xfId="0" applyNumberFormat="1" applyFill="1" applyBorder="1" applyAlignment="1">
      <alignment/>
    </xf>
    <xf numFmtId="4" fontId="0" fillId="34" borderId="34" xfId="0" applyNumberFormat="1" applyFill="1" applyBorder="1" applyAlignment="1">
      <alignment/>
    </xf>
    <xf numFmtId="2" fontId="1" fillId="33" borderId="34" xfId="0" applyNumberFormat="1" applyFont="1" applyFill="1" applyBorder="1" applyAlignment="1">
      <alignment/>
    </xf>
    <xf numFmtId="2" fontId="1" fillId="34" borderId="34" xfId="0" applyNumberFormat="1" applyFont="1" applyFill="1" applyBorder="1" applyAlignment="1">
      <alignment/>
    </xf>
    <xf numFmtId="0" fontId="1" fillId="33" borderId="34" xfId="0" applyFont="1" applyFill="1" applyBorder="1" applyAlignment="1">
      <alignment/>
    </xf>
    <xf numFmtId="2" fontId="0" fillId="35" borderId="34" xfId="0" applyNumberFormat="1" applyFill="1" applyBorder="1" applyAlignment="1">
      <alignment/>
    </xf>
    <xf numFmtId="2" fontId="0" fillId="36" borderId="34" xfId="0" applyNumberFormat="1" applyFill="1" applyBorder="1" applyAlignment="1">
      <alignment/>
    </xf>
    <xf numFmtId="0" fontId="0" fillId="37" borderId="34" xfId="0" applyFill="1" applyBorder="1" applyAlignment="1">
      <alignment/>
    </xf>
    <xf numFmtId="4" fontId="0" fillId="37" borderId="34" xfId="0" applyNumberFormat="1" applyFill="1" applyBorder="1" applyAlignment="1">
      <alignment/>
    </xf>
    <xf numFmtId="4" fontId="0" fillId="38" borderId="35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4" fontId="0" fillId="33" borderId="38" xfId="0" applyNumberFormat="1" applyFill="1" applyBorder="1" applyAlignment="1">
      <alignment/>
    </xf>
    <xf numFmtId="4" fontId="0" fillId="34" borderId="39" xfId="0" applyNumberForma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1" fillId="34" borderId="39" xfId="0" applyNumberFormat="1" applyFont="1" applyFill="1" applyBorder="1" applyAlignment="1">
      <alignment/>
    </xf>
    <xf numFmtId="0" fontId="1" fillId="33" borderId="39" xfId="0" applyFon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0" fontId="0" fillId="37" borderId="13" xfId="0" applyFill="1" applyBorder="1" applyAlignment="1">
      <alignment/>
    </xf>
    <xf numFmtId="4" fontId="0" fillId="37" borderId="37" xfId="0" applyNumberFormat="1" applyFont="1" applyFill="1" applyBorder="1" applyAlignment="1">
      <alignment/>
    </xf>
    <xf numFmtId="4" fontId="0" fillId="38" borderId="37" xfId="0" applyNumberFormat="1" applyFill="1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Font="1" applyBorder="1" applyAlignment="1">
      <alignment/>
    </xf>
    <xf numFmtId="4" fontId="0" fillId="33" borderId="42" xfId="0" applyNumberFormat="1" applyFill="1" applyBorder="1" applyAlignment="1">
      <alignment/>
    </xf>
    <xf numFmtId="4" fontId="0" fillId="34" borderId="43" xfId="0" applyNumberFormat="1" applyFill="1" applyBorder="1" applyAlignment="1">
      <alignment/>
    </xf>
    <xf numFmtId="2" fontId="1" fillId="33" borderId="44" xfId="0" applyNumberFormat="1" applyFont="1" applyFill="1" applyBorder="1" applyAlignment="1">
      <alignment/>
    </xf>
    <xf numFmtId="2" fontId="1" fillId="34" borderId="43" xfId="0" applyNumberFormat="1" applyFont="1" applyFill="1" applyBorder="1" applyAlignment="1">
      <alignment/>
    </xf>
    <xf numFmtId="0" fontId="1" fillId="33" borderId="43" xfId="0" applyFont="1" applyFill="1" applyBorder="1" applyAlignment="1">
      <alignment/>
    </xf>
    <xf numFmtId="2" fontId="0" fillId="35" borderId="44" xfId="0" applyNumberFormat="1" applyFill="1" applyBorder="1" applyAlignment="1">
      <alignment/>
    </xf>
    <xf numFmtId="2" fontId="0" fillId="36" borderId="45" xfId="0" applyNumberFormat="1" applyFill="1" applyBorder="1" applyAlignment="1">
      <alignment/>
    </xf>
    <xf numFmtId="0" fontId="0" fillId="37" borderId="44" xfId="0" applyFill="1" applyBorder="1" applyAlignment="1">
      <alignment/>
    </xf>
    <xf numFmtId="4" fontId="0" fillId="37" borderId="41" xfId="0" applyNumberFormat="1" applyFill="1" applyBorder="1" applyAlignment="1">
      <alignment/>
    </xf>
    <xf numFmtId="4" fontId="0" fillId="38" borderId="42" xfId="0" applyNumberForma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4" fontId="0" fillId="33" borderId="48" xfId="0" applyNumberFormat="1" applyFill="1" applyBorder="1" applyAlignment="1">
      <alignment/>
    </xf>
    <xf numFmtId="4" fontId="0" fillId="34" borderId="49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4" borderId="49" xfId="0" applyNumberFormat="1" applyFont="1" applyFill="1" applyBorder="1" applyAlignment="1">
      <alignment/>
    </xf>
    <xf numFmtId="0" fontId="1" fillId="33" borderId="49" xfId="0" applyFont="1" applyFill="1" applyBorder="1" applyAlignment="1">
      <alignment/>
    </xf>
    <xf numFmtId="4" fontId="0" fillId="38" borderId="17" xfId="0" applyNumberFormat="1" applyFill="1" applyBorder="1" applyAlignment="1">
      <alignment/>
    </xf>
    <xf numFmtId="0" fontId="1" fillId="33" borderId="18" xfId="0" applyFont="1" applyFill="1" applyBorder="1" applyAlignment="1">
      <alignment/>
    </xf>
    <xf numFmtId="4" fontId="0" fillId="38" borderId="29" xfId="0" applyNumberFormat="1" applyFill="1" applyBorder="1" applyAlignment="1">
      <alignment/>
    </xf>
    <xf numFmtId="4" fontId="0" fillId="33" borderId="35" xfId="0" applyNumberFormat="1" applyFill="1" applyBorder="1" applyAlignment="1">
      <alignment/>
    </xf>
    <xf numFmtId="4" fontId="0" fillId="34" borderId="50" xfId="0" applyNumberFormat="1" applyFill="1" applyBorder="1" applyAlignment="1">
      <alignment/>
    </xf>
    <xf numFmtId="2" fontId="1" fillId="33" borderId="51" xfId="0" applyNumberFormat="1" applyFont="1" applyFill="1" applyBorder="1" applyAlignment="1">
      <alignment/>
    </xf>
    <xf numFmtId="2" fontId="1" fillId="34" borderId="50" xfId="0" applyNumberFormat="1" applyFont="1" applyFill="1" applyBorder="1" applyAlignment="1">
      <alignment/>
    </xf>
    <xf numFmtId="0" fontId="1" fillId="33" borderId="50" xfId="0" applyFont="1" applyFill="1" applyBorder="1" applyAlignment="1">
      <alignment/>
    </xf>
    <xf numFmtId="2" fontId="0" fillId="35" borderId="51" xfId="0" applyNumberFormat="1" applyFill="1" applyBorder="1" applyAlignment="1">
      <alignment/>
    </xf>
    <xf numFmtId="2" fontId="0" fillId="36" borderId="52" xfId="0" applyNumberFormat="1" applyFill="1" applyBorder="1" applyAlignment="1">
      <alignment/>
    </xf>
    <xf numFmtId="0" fontId="0" fillId="37" borderId="51" xfId="0" applyFill="1" applyBorder="1" applyAlignment="1">
      <alignment/>
    </xf>
    <xf numFmtId="4" fontId="0" fillId="38" borderId="35" xfId="0" applyNumberFormat="1" applyFill="1" applyBorder="1" applyAlignment="1">
      <alignment/>
    </xf>
    <xf numFmtId="4" fontId="0" fillId="37" borderId="37" xfId="0" applyNumberFormat="1" applyFill="1" applyBorder="1" applyAlignment="1">
      <alignment/>
    </xf>
    <xf numFmtId="0" fontId="0" fillId="0" borderId="40" xfId="0" applyFont="1" applyBorder="1" applyAlignment="1">
      <alignment/>
    </xf>
    <xf numFmtId="0" fontId="1" fillId="33" borderId="24" xfId="0" applyFont="1" applyFill="1" applyBorder="1" applyAlignment="1">
      <alignment/>
    </xf>
    <xf numFmtId="0" fontId="0" fillId="0" borderId="40" xfId="0" applyBorder="1" applyAlignment="1">
      <alignment/>
    </xf>
    <xf numFmtId="4" fontId="0" fillId="33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2" fontId="1" fillId="33" borderId="16" xfId="0" applyNumberFormat="1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2" fontId="0" fillId="35" borderId="16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36" xfId="0" applyFont="1" applyBorder="1" applyAlignment="1">
      <alignment/>
    </xf>
    <xf numFmtId="4" fontId="0" fillId="33" borderId="37" xfId="0" applyNumberFormat="1" applyFill="1" applyBorder="1" applyAlignment="1">
      <alignment/>
    </xf>
    <xf numFmtId="4" fontId="0" fillId="34" borderId="37" xfId="0" applyNumberFormat="1" applyFill="1" applyBorder="1" applyAlignment="1">
      <alignment/>
    </xf>
    <xf numFmtId="2" fontId="1" fillId="33" borderId="37" xfId="0" applyNumberFormat="1" applyFont="1" applyFill="1" applyBorder="1" applyAlignment="1">
      <alignment/>
    </xf>
    <xf numFmtId="2" fontId="1" fillId="34" borderId="37" xfId="0" applyNumberFormat="1" applyFont="1" applyFill="1" applyBorder="1" applyAlignment="1">
      <alignment/>
    </xf>
    <xf numFmtId="0" fontId="1" fillId="33" borderId="37" xfId="0" applyFont="1" applyFill="1" applyBorder="1" applyAlignment="1">
      <alignment/>
    </xf>
    <xf numFmtId="2" fontId="0" fillId="35" borderId="37" xfId="0" applyNumberFormat="1" applyFill="1" applyBorder="1" applyAlignment="1">
      <alignment/>
    </xf>
    <xf numFmtId="2" fontId="0" fillId="36" borderId="37" xfId="0" applyNumberFormat="1" applyFill="1" applyBorder="1" applyAlignment="1">
      <alignment/>
    </xf>
    <xf numFmtId="0" fontId="0" fillId="37" borderId="37" xfId="0" applyFill="1" applyBorder="1" applyAlignment="1">
      <alignment/>
    </xf>
    <xf numFmtId="4" fontId="0" fillId="38" borderId="38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0" fillId="39" borderId="0" xfId="0" applyNumberFormat="1" applyFont="1" applyFill="1" applyBorder="1" applyAlignment="1">
      <alignment/>
    </xf>
    <xf numFmtId="2" fontId="1" fillId="39" borderId="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2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33" borderId="22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1" fillId="34" borderId="22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2" fontId="0" fillId="35" borderId="22" xfId="0" applyNumberFormat="1" applyFill="1" applyBorder="1" applyAlignment="1">
      <alignment/>
    </xf>
    <xf numFmtId="2" fontId="0" fillId="36" borderId="22" xfId="0" applyNumberFormat="1" applyFill="1" applyBorder="1" applyAlignment="1">
      <alignment/>
    </xf>
    <xf numFmtId="0" fontId="0" fillId="37" borderId="22" xfId="0" applyFill="1" applyBorder="1" applyAlignment="1">
      <alignment/>
    </xf>
    <xf numFmtId="0" fontId="0" fillId="0" borderId="21" xfId="0" applyBorder="1" applyAlignment="1">
      <alignment/>
    </xf>
    <xf numFmtId="4" fontId="0" fillId="38" borderId="22" xfId="0" applyNumberForma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4" fontId="0" fillId="33" borderId="55" xfId="0" applyNumberFormat="1" applyFill="1" applyBorder="1" applyAlignment="1">
      <alignment/>
    </xf>
    <xf numFmtId="4" fontId="0" fillId="34" borderId="56" xfId="0" applyNumberFormat="1" applyFill="1" applyBorder="1" applyAlignment="1">
      <alignment/>
    </xf>
    <xf numFmtId="2" fontId="1" fillId="33" borderId="57" xfId="0" applyNumberFormat="1" applyFont="1" applyFill="1" applyBorder="1" applyAlignment="1">
      <alignment/>
    </xf>
    <xf numFmtId="2" fontId="1" fillId="34" borderId="56" xfId="0" applyNumberFormat="1" applyFont="1" applyFill="1" applyBorder="1" applyAlignment="1">
      <alignment/>
    </xf>
    <xf numFmtId="0" fontId="1" fillId="33" borderId="57" xfId="0" applyFont="1" applyFill="1" applyBorder="1" applyAlignment="1">
      <alignment/>
    </xf>
    <xf numFmtId="2" fontId="0" fillId="35" borderId="57" xfId="0" applyNumberFormat="1" applyFill="1" applyBorder="1" applyAlignment="1">
      <alignment/>
    </xf>
    <xf numFmtId="2" fontId="0" fillId="36" borderId="58" xfId="0" applyNumberFormat="1" applyFill="1" applyBorder="1" applyAlignment="1">
      <alignment/>
    </xf>
    <xf numFmtId="0" fontId="0" fillId="37" borderId="57" xfId="0" applyFill="1" applyBorder="1" applyAlignment="1">
      <alignment/>
    </xf>
    <xf numFmtId="0" fontId="1" fillId="0" borderId="40" xfId="0" applyFont="1" applyBorder="1" applyAlignment="1">
      <alignment/>
    </xf>
    <xf numFmtId="164" fontId="1" fillId="0" borderId="42" xfId="0" applyNumberFormat="1" applyFont="1" applyBorder="1" applyAlignment="1">
      <alignment/>
    </xf>
    <xf numFmtId="164" fontId="1" fillId="0" borderId="4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35" borderId="44" xfId="0" applyNumberFormat="1" applyFont="1" applyFill="1" applyBorder="1" applyAlignment="1">
      <alignment/>
    </xf>
    <xf numFmtId="4" fontId="1" fillId="36" borderId="45" xfId="0" applyNumberFormat="1" applyFont="1" applyFill="1" applyBorder="1" applyAlignment="1">
      <alignment/>
    </xf>
    <xf numFmtId="4" fontId="1" fillId="37" borderId="44" xfId="0" applyNumberFormat="1" applyFont="1" applyFill="1" applyBorder="1" applyAlignment="1">
      <alignment/>
    </xf>
    <xf numFmtId="4" fontId="1" fillId="37" borderId="22" xfId="0" applyNumberFormat="1" applyFont="1" applyFill="1" applyBorder="1" applyAlignment="1">
      <alignment/>
    </xf>
    <xf numFmtId="164" fontId="1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40" borderId="22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57" xfId="0" applyBorder="1" applyAlignment="1">
      <alignment/>
    </xf>
    <xf numFmtId="0" fontId="0" fillId="0" borderId="22" xfId="0" applyBorder="1" applyAlignment="1">
      <alignment horizontal="center"/>
    </xf>
    <xf numFmtId="165" fontId="1" fillId="0" borderId="22" xfId="0" applyNumberFormat="1" applyFont="1" applyBorder="1" applyAlignment="1">
      <alignment/>
    </xf>
    <xf numFmtId="0" fontId="4" fillId="40" borderId="22" xfId="0" applyFont="1" applyFill="1" applyBorder="1" applyAlignment="1">
      <alignment horizontal="center"/>
    </xf>
    <xf numFmtId="0" fontId="6" fillId="41" borderId="22" xfId="0" applyFont="1" applyFill="1" applyBorder="1" applyAlignment="1">
      <alignment/>
    </xf>
    <xf numFmtId="0" fontId="0" fillId="0" borderId="20" xfId="0" applyBorder="1" applyAlignment="1">
      <alignment/>
    </xf>
    <xf numFmtId="0" fontId="0" fillId="39" borderId="22" xfId="0" applyFill="1" applyBorder="1" applyAlignment="1">
      <alignment/>
    </xf>
    <xf numFmtId="4" fontId="0" fillId="40" borderId="22" xfId="0" applyNumberFormat="1" applyFill="1" applyBorder="1" applyAlignment="1">
      <alignment/>
    </xf>
    <xf numFmtId="4" fontId="0" fillId="41" borderId="22" xfId="0" applyNumberFormat="1" applyFill="1" applyBorder="1" applyAlignment="1">
      <alignment/>
    </xf>
    <xf numFmtId="0" fontId="0" fillId="0" borderId="26" xfId="0" applyFont="1" applyBorder="1" applyAlignment="1">
      <alignment/>
    </xf>
    <xf numFmtId="4" fontId="0" fillId="39" borderId="22" xfId="0" applyNumberFormat="1" applyFill="1" applyBorder="1" applyAlignment="1">
      <alignment/>
    </xf>
    <xf numFmtId="0" fontId="0" fillId="0" borderId="32" xfId="0" applyFont="1" applyBorder="1" applyAlignment="1">
      <alignment/>
    </xf>
    <xf numFmtId="4" fontId="1" fillId="39" borderId="22" xfId="0" applyNumberFormat="1" applyFont="1" applyFill="1" applyBorder="1" applyAlignment="1">
      <alignment/>
    </xf>
    <xf numFmtId="4" fontId="1" fillId="40" borderId="22" xfId="0" applyNumberFormat="1" applyFont="1" applyFill="1" applyBorder="1" applyAlignment="1">
      <alignment/>
    </xf>
    <xf numFmtId="4" fontId="1" fillId="41" borderId="22" xfId="0" applyNumberFormat="1" applyFont="1" applyFill="1" applyBorder="1" applyAlignment="1">
      <alignment/>
    </xf>
    <xf numFmtId="164" fontId="1" fillId="39" borderId="0" xfId="0" applyNumberFormat="1" applyFont="1" applyFill="1" applyBorder="1" applyAlignment="1">
      <alignment/>
    </xf>
    <xf numFmtId="166" fontId="1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9" xfId="0" applyFont="1" applyBorder="1" applyAlignment="1">
      <alignment/>
    </xf>
    <xf numFmtId="4" fontId="0" fillId="39" borderId="22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51" xfId="0" applyFont="1" applyBorder="1" applyAlignment="1">
      <alignment/>
    </xf>
    <xf numFmtId="4" fontId="0" fillId="39" borderId="0" xfId="0" applyNumberFormat="1" applyFill="1" applyAlignment="1">
      <alignment/>
    </xf>
    <xf numFmtId="4" fontId="1" fillId="39" borderId="0" xfId="0" applyNumberFormat="1" applyFont="1" applyFill="1" applyAlignment="1">
      <alignment/>
    </xf>
    <xf numFmtId="4" fontId="0" fillId="39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39" borderId="20" xfId="0" applyNumberFormat="1" applyFont="1" applyFill="1" applyBorder="1" applyAlignment="1">
      <alignment horizontal="center"/>
    </xf>
    <xf numFmtId="4" fontId="0" fillId="39" borderId="59" xfId="0" applyNumberFormat="1" applyFill="1" applyBorder="1" applyAlignment="1">
      <alignment/>
    </xf>
    <xf numFmtId="4" fontId="1" fillId="39" borderId="44" xfId="0" applyNumberFormat="1" applyFont="1" applyFill="1" applyBorder="1" applyAlignment="1">
      <alignment horizontal="center"/>
    </xf>
    <xf numFmtId="4" fontId="1" fillId="39" borderId="24" xfId="0" applyNumberFormat="1" applyFont="1" applyFill="1" applyBorder="1" applyAlignment="1">
      <alignment/>
    </xf>
    <xf numFmtId="4" fontId="1" fillId="39" borderId="19" xfId="0" applyNumberFormat="1" applyFont="1" applyFill="1" applyBorder="1" applyAlignment="1">
      <alignment/>
    </xf>
    <xf numFmtId="4" fontId="5" fillId="40" borderId="20" xfId="0" applyNumberFormat="1" applyFont="1" applyFill="1" applyBorder="1" applyAlignment="1">
      <alignment/>
    </xf>
    <xf numFmtId="0" fontId="1" fillId="0" borderId="57" xfId="0" applyFont="1" applyBorder="1" applyAlignment="1">
      <alignment/>
    </xf>
    <xf numFmtId="4" fontId="1" fillId="39" borderId="58" xfId="0" applyNumberFormat="1" applyFont="1" applyFill="1" applyBorder="1" applyAlignment="1">
      <alignment/>
    </xf>
    <xf numFmtId="4" fontId="0" fillId="39" borderId="60" xfId="0" applyNumberFormat="1" applyFill="1" applyBorder="1" applyAlignment="1">
      <alignment/>
    </xf>
    <xf numFmtId="4" fontId="1" fillId="39" borderId="57" xfId="0" applyNumberFormat="1" applyFont="1" applyFill="1" applyBorder="1" applyAlignment="1">
      <alignment/>
    </xf>
    <xf numFmtId="4" fontId="1" fillId="39" borderId="51" xfId="0" applyNumberFormat="1" applyFont="1" applyFill="1" applyBorder="1" applyAlignment="1">
      <alignment/>
    </xf>
    <xf numFmtId="4" fontId="0" fillId="40" borderId="52" xfId="0" applyNumberFormat="1" applyFill="1" applyBorder="1" applyAlignment="1">
      <alignment/>
    </xf>
    <xf numFmtId="0" fontId="0" fillId="0" borderId="44" xfId="0" applyFont="1" applyBorder="1" applyAlignment="1">
      <alignment/>
    </xf>
    <xf numFmtId="4" fontId="1" fillId="39" borderId="45" xfId="0" applyNumberFormat="1" applyFont="1" applyFill="1" applyBorder="1" applyAlignment="1">
      <alignment horizontal="center"/>
    </xf>
    <xf numFmtId="4" fontId="0" fillId="39" borderId="61" xfId="0" applyNumberFormat="1" applyFill="1" applyBorder="1" applyAlignment="1">
      <alignment/>
    </xf>
    <xf numFmtId="4" fontId="0" fillId="39" borderId="24" xfId="0" applyNumberFormat="1" applyFill="1" applyBorder="1" applyAlignment="1">
      <alignment/>
    </xf>
    <xf numFmtId="4" fontId="1" fillId="39" borderId="19" xfId="0" applyNumberFormat="1" applyFont="1" applyFill="1" applyBorder="1" applyAlignment="1">
      <alignment horizontal="right"/>
    </xf>
    <xf numFmtId="4" fontId="1" fillId="39" borderId="44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4" fontId="0" fillId="39" borderId="32" xfId="0" applyNumberFormat="1" applyFont="1" applyFill="1" applyBorder="1" applyAlignment="1">
      <alignment/>
    </xf>
    <xf numFmtId="4" fontId="0" fillId="39" borderId="62" xfId="0" applyNumberFormat="1" applyFill="1" applyBorder="1" applyAlignment="1">
      <alignment/>
    </xf>
    <xf numFmtId="4" fontId="0" fillId="39" borderId="25" xfId="0" applyNumberFormat="1" applyFont="1" applyFill="1" applyBorder="1" applyAlignment="1">
      <alignment horizontal="right"/>
    </xf>
    <xf numFmtId="4" fontId="0" fillId="39" borderId="25" xfId="0" applyNumberFormat="1" applyFont="1" applyFill="1" applyBorder="1" applyAlignment="1">
      <alignment/>
    </xf>
    <xf numFmtId="4" fontId="0" fillId="39" borderId="63" xfId="0" applyNumberFormat="1" applyFill="1" applyBorder="1" applyAlignment="1">
      <alignment/>
    </xf>
    <xf numFmtId="4" fontId="0" fillId="40" borderId="26" xfId="0" applyNumberFormat="1" applyFill="1" applyBorder="1" applyAlignment="1">
      <alignment/>
    </xf>
    <xf numFmtId="4" fontId="0" fillId="39" borderId="20" xfId="0" applyNumberFormat="1" applyFill="1" applyBorder="1" applyAlignment="1">
      <alignment/>
    </xf>
    <xf numFmtId="4" fontId="0" fillId="39" borderId="25" xfId="0" applyNumberFormat="1" applyFill="1" applyBorder="1" applyAlignment="1">
      <alignment/>
    </xf>
    <xf numFmtId="4" fontId="0" fillId="39" borderId="26" xfId="0" applyNumberFormat="1" applyFill="1" applyBorder="1" applyAlignment="1">
      <alignment/>
    </xf>
    <xf numFmtId="4" fontId="0" fillId="39" borderId="32" xfId="0" applyNumberFormat="1" applyFill="1" applyBorder="1" applyAlignment="1">
      <alignment/>
    </xf>
    <xf numFmtId="4" fontId="0" fillId="39" borderId="64" xfId="0" applyNumberFormat="1" applyFill="1" applyBorder="1" applyAlignment="1">
      <alignment/>
    </xf>
    <xf numFmtId="4" fontId="0" fillId="39" borderId="31" xfId="0" applyNumberFormat="1" applyFill="1" applyBorder="1" applyAlignment="1">
      <alignment/>
    </xf>
    <xf numFmtId="4" fontId="1" fillId="39" borderId="45" xfId="0" applyNumberFormat="1" applyFont="1" applyFill="1" applyBorder="1" applyAlignment="1">
      <alignment/>
    </xf>
    <xf numFmtId="4" fontId="0" fillId="39" borderId="51" xfId="0" applyNumberFormat="1" applyFont="1" applyFill="1" applyBorder="1" applyAlignment="1">
      <alignment/>
    </xf>
    <xf numFmtId="4" fontId="0" fillId="39" borderId="41" xfId="0" applyNumberFormat="1" applyFill="1" applyBorder="1" applyAlignment="1">
      <alignment/>
    </xf>
    <xf numFmtId="4" fontId="0" fillId="39" borderId="43" xfId="0" applyNumberFormat="1" applyFill="1" applyBorder="1" applyAlignment="1">
      <alignment/>
    </xf>
    <xf numFmtId="4" fontId="0" fillId="39" borderId="45" xfId="0" applyNumberFormat="1" applyFont="1" applyFill="1" applyBorder="1" applyAlignment="1">
      <alignment/>
    </xf>
    <xf numFmtId="4" fontId="0" fillId="40" borderId="45" xfId="0" applyNumberFormat="1" applyFill="1" applyBorder="1" applyAlignment="1">
      <alignment/>
    </xf>
    <xf numFmtId="4" fontId="1" fillId="39" borderId="61" xfId="0" applyNumberFormat="1" applyFont="1" applyFill="1" applyBorder="1" applyAlignment="1">
      <alignment/>
    </xf>
    <xf numFmtId="4" fontId="1" fillId="39" borderId="43" xfId="0" applyNumberFormat="1" applyFont="1" applyFill="1" applyBorder="1" applyAlignment="1">
      <alignment/>
    </xf>
    <xf numFmtId="0" fontId="0" fillId="39" borderId="24" xfId="0" applyFill="1" applyBorder="1" applyAlignment="1">
      <alignment/>
    </xf>
    <xf numFmtId="2" fontId="1" fillId="39" borderId="45" xfId="0" applyNumberFormat="1" applyFont="1" applyFill="1" applyBorder="1" applyAlignment="1">
      <alignment/>
    </xf>
    <xf numFmtId="0" fontId="0" fillId="39" borderId="44" xfId="0" applyFill="1" applyBorder="1" applyAlignment="1">
      <alignment/>
    </xf>
    <xf numFmtId="0" fontId="0" fillId="0" borderId="45" xfId="0" applyBorder="1" applyAlignment="1">
      <alignment/>
    </xf>
    <xf numFmtId="0" fontId="7" fillId="0" borderId="0" xfId="44" applyFont="1">
      <alignment/>
      <protection/>
    </xf>
    <xf numFmtId="0" fontId="8" fillId="0" borderId="0" xfId="44" applyFont="1">
      <alignment/>
      <protection/>
    </xf>
    <xf numFmtId="0" fontId="0" fillId="0" borderId="0" xfId="44">
      <alignment/>
      <protection/>
    </xf>
    <xf numFmtId="0" fontId="9" fillId="0" borderId="0" xfId="44" applyFont="1">
      <alignment/>
      <protection/>
    </xf>
    <xf numFmtId="0" fontId="0" fillId="0" borderId="22" xfId="44" applyBorder="1">
      <alignment/>
      <protection/>
    </xf>
    <xf numFmtId="0" fontId="1" fillId="0" borderId="22" xfId="44" applyFont="1" applyBorder="1" applyAlignment="1">
      <alignment horizontal="center"/>
      <protection/>
    </xf>
    <xf numFmtId="0" fontId="1" fillId="0" borderId="22" xfId="44" applyFont="1" applyBorder="1" applyAlignment="1">
      <alignment horizontal="right"/>
      <protection/>
    </xf>
    <xf numFmtId="0" fontId="1" fillId="39" borderId="22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0" borderId="22" xfId="44" applyFont="1" applyBorder="1">
      <alignment/>
      <protection/>
    </xf>
    <xf numFmtId="4" fontId="0" fillId="0" borderId="22" xfId="44" applyNumberFormat="1" applyBorder="1">
      <alignment/>
      <protection/>
    </xf>
    <xf numFmtId="4" fontId="0" fillId="0" borderId="22" xfId="44" applyNumberFormat="1" applyFont="1" applyBorder="1" applyAlignment="1">
      <alignment horizontal="right"/>
      <protection/>
    </xf>
    <xf numFmtId="4" fontId="0" fillId="37" borderId="22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90" zoomScaleSheetLayoutView="90" zoomScalePageLayoutView="0" workbookViewId="0" topLeftCell="B12">
      <selection activeCell="R62" sqref="R62"/>
    </sheetView>
  </sheetViews>
  <sheetFormatPr defaultColWidth="9.140625" defaultRowHeight="12.75"/>
  <cols>
    <col min="2" max="2" width="35.421875" style="0" customWidth="1"/>
    <col min="3" max="3" width="11.140625" style="0" customWidth="1"/>
    <col min="4" max="4" width="11.421875" style="0" customWidth="1"/>
    <col min="5" max="5" width="9.8515625" style="0" customWidth="1"/>
    <col min="6" max="6" width="9.8515625" style="1" customWidth="1"/>
    <col min="7" max="7" width="10.00390625" style="0" customWidth="1"/>
    <col min="8" max="8" width="10.57421875" style="0" customWidth="1"/>
    <col min="9" max="9" width="10.421875" style="0" customWidth="1"/>
    <col min="10" max="10" width="10.00390625" style="0" customWidth="1"/>
    <col min="12" max="12" width="10.57421875" style="0" customWidth="1"/>
  </cols>
  <sheetData>
    <row r="1" spans="1:4" ht="18">
      <c r="A1" s="2" t="s">
        <v>0</v>
      </c>
      <c r="B1" s="3"/>
      <c r="C1" s="3"/>
      <c r="D1" s="3"/>
    </row>
    <row r="2" spans="1:4" ht="18">
      <c r="A2" s="2"/>
      <c r="B2" s="3"/>
      <c r="C2" s="3"/>
      <c r="D2" s="3"/>
    </row>
    <row r="3" spans="1:4" ht="15.75">
      <c r="A3" s="4" t="s">
        <v>1</v>
      </c>
      <c r="B3" s="3"/>
      <c r="C3" s="3"/>
      <c r="D3" s="3"/>
    </row>
    <row r="4" spans="1:7" ht="15.75">
      <c r="A4" s="4"/>
      <c r="B4" s="3"/>
      <c r="C4" s="3"/>
      <c r="D4" s="3"/>
      <c r="G4" s="5"/>
    </row>
    <row r="5" spans="1:12" ht="15.75">
      <c r="A5" s="6"/>
      <c r="B5" s="7"/>
      <c r="C5" s="8" t="s">
        <v>2</v>
      </c>
      <c r="D5" s="9" t="s">
        <v>3</v>
      </c>
      <c r="E5" s="8" t="s">
        <v>2</v>
      </c>
      <c r="F5" s="8" t="s">
        <v>3</v>
      </c>
      <c r="G5" s="10" t="s">
        <v>2</v>
      </c>
      <c r="H5" s="11" t="s">
        <v>3</v>
      </c>
      <c r="I5" s="12" t="s">
        <v>3</v>
      </c>
      <c r="J5" s="13" t="s">
        <v>2</v>
      </c>
      <c r="K5" s="12" t="s">
        <v>3</v>
      </c>
      <c r="L5" s="14" t="s">
        <v>2</v>
      </c>
    </row>
    <row r="6" spans="1:12" ht="12.75">
      <c r="A6" s="15"/>
      <c r="B6" s="3"/>
      <c r="C6" s="16">
        <v>2015</v>
      </c>
      <c r="D6" s="17">
        <v>2015</v>
      </c>
      <c r="E6" s="16">
        <v>2016</v>
      </c>
      <c r="F6" s="16">
        <v>2016</v>
      </c>
      <c r="G6" s="18">
        <v>2017</v>
      </c>
      <c r="H6" s="18" t="s">
        <v>4</v>
      </c>
      <c r="I6" s="19" t="s">
        <v>5</v>
      </c>
      <c r="J6" s="20">
        <v>2018</v>
      </c>
      <c r="K6" s="19" t="s">
        <v>6</v>
      </c>
      <c r="L6" s="19" t="s">
        <v>7</v>
      </c>
    </row>
    <row r="7" spans="1:12" ht="12.75">
      <c r="A7" s="21" t="s">
        <v>8</v>
      </c>
      <c r="B7" s="22" t="s">
        <v>9</v>
      </c>
      <c r="C7" s="23">
        <v>350</v>
      </c>
      <c r="D7" s="24">
        <v>359.11</v>
      </c>
      <c r="E7" s="25">
        <v>400</v>
      </c>
      <c r="F7" s="26">
        <v>127.44</v>
      </c>
      <c r="G7" s="27">
        <v>150</v>
      </c>
      <c r="H7" s="28">
        <v>77</v>
      </c>
      <c r="I7" s="29">
        <v>138.5</v>
      </c>
      <c r="J7" s="30">
        <v>150</v>
      </c>
      <c r="K7" s="31">
        <v>331.43</v>
      </c>
      <c r="L7" s="32">
        <v>200</v>
      </c>
    </row>
    <row r="8" spans="1:12" ht="12.75">
      <c r="A8" s="33" t="s">
        <v>10</v>
      </c>
      <c r="B8" s="34" t="s">
        <v>11</v>
      </c>
      <c r="C8" s="35">
        <v>1800</v>
      </c>
      <c r="D8" s="36">
        <v>6761.31</v>
      </c>
      <c r="E8" s="37">
        <v>2000</v>
      </c>
      <c r="F8" s="38">
        <v>2518.87</v>
      </c>
      <c r="G8" s="39">
        <v>2200</v>
      </c>
      <c r="H8" s="40">
        <v>3063.23</v>
      </c>
      <c r="I8" s="41">
        <v>5420.59</v>
      </c>
      <c r="J8" s="42">
        <v>2400</v>
      </c>
      <c r="K8" s="43">
        <v>3574.38</v>
      </c>
      <c r="L8" s="44">
        <v>3500</v>
      </c>
    </row>
    <row r="9" spans="1:12" ht="12.75">
      <c r="A9" s="45" t="s">
        <v>12</v>
      </c>
      <c r="B9" s="46" t="s">
        <v>13</v>
      </c>
      <c r="C9" s="47">
        <v>1000</v>
      </c>
      <c r="D9" s="48">
        <v>833.68</v>
      </c>
      <c r="E9" s="49">
        <v>1000</v>
      </c>
      <c r="F9" s="50">
        <v>495.2</v>
      </c>
      <c r="G9" s="51">
        <v>500</v>
      </c>
      <c r="H9" s="52">
        <v>207.6</v>
      </c>
      <c r="I9" s="53">
        <v>207.6</v>
      </c>
      <c r="J9" s="54">
        <v>200</v>
      </c>
      <c r="K9" s="55">
        <v>300.51</v>
      </c>
      <c r="L9" s="56">
        <v>250</v>
      </c>
    </row>
    <row r="10" spans="1:12" ht="12.75">
      <c r="A10" s="57" t="s">
        <v>14</v>
      </c>
      <c r="B10" s="58" t="s">
        <v>15</v>
      </c>
      <c r="C10" s="59"/>
      <c r="D10" s="60"/>
      <c r="E10" s="61"/>
      <c r="F10" s="62"/>
      <c r="G10" s="63"/>
      <c r="H10" s="64"/>
      <c r="I10" s="65"/>
      <c r="J10" s="66"/>
      <c r="K10" s="67">
        <v>239.88</v>
      </c>
      <c r="L10" s="68">
        <v>100</v>
      </c>
    </row>
    <row r="11" spans="1:12" ht="12.75">
      <c r="A11" s="69"/>
      <c r="B11" s="70"/>
      <c r="C11" s="71"/>
      <c r="D11" s="72"/>
      <c r="E11" s="73"/>
      <c r="F11" s="74"/>
      <c r="G11" s="75"/>
      <c r="H11" s="76"/>
      <c r="I11" s="77"/>
      <c r="J11" s="78"/>
      <c r="K11" s="79">
        <f>SUM(K7:K10)</f>
        <v>4446.2</v>
      </c>
      <c r="L11" s="80"/>
    </row>
    <row r="12" spans="1:12" ht="12.75">
      <c r="A12" s="81">
        <v>511</v>
      </c>
      <c r="B12" s="82" t="s">
        <v>16</v>
      </c>
      <c r="C12" s="83"/>
      <c r="D12" s="84"/>
      <c r="E12" s="85">
        <v>1000</v>
      </c>
      <c r="F12" s="86">
        <v>0</v>
      </c>
      <c r="G12" s="87"/>
      <c r="H12" s="88">
        <v>20</v>
      </c>
      <c r="I12" s="89">
        <v>20</v>
      </c>
      <c r="J12" s="90"/>
      <c r="K12" s="91">
        <v>0</v>
      </c>
      <c r="L12" s="92"/>
    </row>
    <row r="13" spans="1:12" ht="12.75">
      <c r="A13" s="93"/>
      <c r="B13" s="94"/>
      <c r="C13" s="95"/>
      <c r="D13" s="96"/>
      <c r="E13" s="97"/>
      <c r="F13" s="98"/>
      <c r="G13" s="99"/>
      <c r="H13" s="28"/>
      <c r="I13" s="29"/>
      <c r="J13" s="30"/>
      <c r="K13" s="31"/>
      <c r="L13" s="100"/>
    </row>
    <row r="14" spans="1:12" ht="12.75">
      <c r="A14" s="21" t="s">
        <v>17</v>
      </c>
      <c r="B14" s="22" t="s">
        <v>18</v>
      </c>
      <c r="C14" s="23">
        <v>1900</v>
      </c>
      <c r="D14" s="24">
        <v>612.34</v>
      </c>
      <c r="E14" s="25">
        <v>1000</v>
      </c>
      <c r="F14" s="26">
        <v>933.8</v>
      </c>
      <c r="G14" s="101">
        <v>800</v>
      </c>
      <c r="H14" s="40">
        <v>593.18</v>
      </c>
      <c r="I14" s="41">
        <v>1678.08</v>
      </c>
      <c r="J14" s="42">
        <v>700</v>
      </c>
      <c r="K14" s="43">
        <v>235.89</v>
      </c>
      <c r="L14" s="44">
        <v>500</v>
      </c>
    </row>
    <row r="15" spans="1:12" ht="12.75">
      <c r="A15" s="69" t="s">
        <v>19</v>
      </c>
      <c r="B15" s="70" t="s">
        <v>20</v>
      </c>
      <c r="C15" s="71"/>
      <c r="D15" s="72"/>
      <c r="E15" s="73"/>
      <c r="F15" s="74"/>
      <c r="G15" s="75"/>
      <c r="H15" s="52"/>
      <c r="I15" s="53"/>
      <c r="J15" s="54"/>
      <c r="K15" s="55">
        <v>1805.54</v>
      </c>
      <c r="L15" s="102"/>
    </row>
    <row r="16" spans="1:12" ht="12.75">
      <c r="A16" s="57" t="s">
        <v>21</v>
      </c>
      <c r="B16" s="58" t="s">
        <v>22</v>
      </c>
      <c r="C16" s="103">
        <v>30000</v>
      </c>
      <c r="D16" s="104">
        <v>26780</v>
      </c>
      <c r="E16" s="105">
        <v>28000</v>
      </c>
      <c r="F16" s="106">
        <v>27250</v>
      </c>
      <c r="G16" s="107">
        <v>27000</v>
      </c>
      <c r="H16" s="108">
        <v>24405.15</v>
      </c>
      <c r="I16" s="109">
        <v>24552</v>
      </c>
      <c r="J16" s="110">
        <v>24000</v>
      </c>
      <c r="K16" s="67">
        <v>20621</v>
      </c>
      <c r="L16" s="111">
        <v>22000</v>
      </c>
    </row>
    <row r="17" spans="1:12" ht="12.75">
      <c r="A17" s="69"/>
      <c r="B17" s="70"/>
      <c r="C17" s="71"/>
      <c r="D17" s="72"/>
      <c r="E17" s="73"/>
      <c r="F17" s="74"/>
      <c r="G17" s="75"/>
      <c r="H17" s="76"/>
      <c r="I17" s="77"/>
      <c r="J17" s="78"/>
      <c r="K17" s="112">
        <f>SUM(K13:K16)</f>
        <v>22662.43</v>
      </c>
      <c r="L17" s="80"/>
    </row>
    <row r="18" spans="1:12" ht="12.75">
      <c r="A18" s="113" t="s">
        <v>23</v>
      </c>
      <c r="B18" s="82" t="s">
        <v>24</v>
      </c>
      <c r="C18" s="83">
        <v>200</v>
      </c>
      <c r="D18" s="84">
        <v>0</v>
      </c>
      <c r="E18" s="85">
        <v>200</v>
      </c>
      <c r="F18" s="86"/>
      <c r="G18" s="87"/>
      <c r="H18" s="88"/>
      <c r="I18" s="89"/>
      <c r="J18" s="90"/>
      <c r="K18" s="91">
        <v>6.99</v>
      </c>
      <c r="L18" s="92">
        <v>100</v>
      </c>
    </row>
    <row r="19" spans="1:12" ht="12.75">
      <c r="A19" s="69"/>
      <c r="B19" s="70"/>
      <c r="C19" s="71"/>
      <c r="D19" s="72"/>
      <c r="E19" s="73"/>
      <c r="F19" s="74"/>
      <c r="G19" s="75"/>
      <c r="H19" s="76"/>
      <c r="I19" s="77"/>
      <c r="J19" s="78"/>
      <c r="K19" s="112">
        <f>SUM(K18)</f>
        <v>6.99</v>
      </c>
      <c r="L19" s="80"/>
    </row>
    <row r="20" spans="1:12" ht="12.75">
      <c r="A20" s="21" t="s">
        <v>25</v>
      </c>
      <c r="B20" s="22" t="s">
        <v>26</v>
      </c>
      <c r="C20" s="23"/>
      <c r="D20" s="24"/>
      <c r="E20" s="25"/>
      <c r="F20" s="26"/>
      <c r="G20" s="101"/>
      <c r="H20" s="28">
        <v>817</v>
      </c>
      <c r="I20" s="29">
        <v>270</v>
      </c>
      <c r="J20" s="30"/>
      <c r="K20" s="31">
        <v>0</v>
      </c>
      <c r="L20" s="100"/>
    </row>
    <row r="21" spans="1:12" ht="12.75">
      <c r="A21" s="33" t="s">
        <v>27</v>
      </c>
      <c r="B21" s="34" t="s">
        <v>28</v>
      </c>
      <c r="C21" s="35">
        <v>1080</v>
      </c>
      <c r="D21" s="36">
        <v>1164.06</v>
      </c>
      <c r="E21" s="37">
        <v>900</v>
      </c>
      <c r="F21" s="38">
        <v>836.88</v>
      </c>
      <c r="G21" s="114">
        <v>600</v>
      </c>
      <c r="H21" s="40">
        <v>486.65</v>
      </c>
      <c r="I21" s="41">
        <v>572.42</v>
      </c>
      <c r="J21" s="42">
        <v>600</v>
      </c>
      <c r="K21" s="43">
        <v>526.64</v>
      </c>
      <c r="L21" s="44">
        <v>450</v>
      </c>
    </row>
    <row r="22" spans="1:12" ht="12.75">
      <c r="A22" s="33" t="s">
        <v>29</v>
      </c>
      <c r="B22" s="34" t="s">
        <v>30</v>
      </c>
      <c r="C22" s="35">
        <v>220</v>
      </c>
      <c r="D22" s="36">
        <v>88.65</v>
      </c>
      <c r="E22" s="37">
        <v>150</v>
      </c>
      <c r="F22" s="38">
        <v>50</v>
      </c>
      <c r="G22" s="114">
        <v>80</v>
      </c>
      <c r="H22" s="40">
        <v>46.75</v>
      </c>
      <c r="I22" s="41">
        <v>51.45</v>
      </c>
      <c r="J22" s="42">
        <v>50</v>
      </c>
      <c r="K22" s="43">
        <v>95.75</v>
      </c>
      <c r="L22" s="44">
        <v>70</v>
      </c>
    </row>
    <row r="23" spans="1:12" ht="12.75">
      <c r="A23" s="33" t="s">
        <v>31</v>
      </c>
      <c r="B23" s="34" t="s">
        <v>32</v>
      </c>
      <c r="C23" s="35">
        <v>1142.76</v>
      </c>
      <c r="D23" s="36">
        <v>1358.04</v>
      </c>
      <c r="E23" s="37">
        <v>1400</v>
      </c>
      <c r="F23" s="38">
        <v>1358.04</v>
      </c>
      <c r="G23" s="114">
        <v>1400</v>
      </c>
      <c r="H23" s="40">
        <v>1131.7</v>
      </c>
      <c r="I23" s="41">
        <v>1438.04</v>
      </c>
      <c r="J23" s="42">
        <v>1360</v>
      </c>
      <c r="K23" s="43">
        <v>1358.04</v>
      </c>
      <c r="L23" s="44">
        <v>1360</v>
      </c>
    </row>
    <row r="24" spans="1:12" ht="12.75">
      <c r="A24" s="33" t="s">
        <v>33</v>
      </c>
      <c r="B24" s="34" t="s">
        <v>34</v>
      </c>
      <c r="C24" s="35">
        <v>500</v>
      </c>
      <c r="D24" s="36">
        <v>80</v>
      </c>
      <c r="E24" s="37">
        <v>200</v>
      </c>
      <c r="F24" s="38">
        <v>430</v>
      </c>
      <c r="G24" s="114">
        <v>400</v>
      </c>
      <c r="H24" s="40"/>
      <c r="I24" s="41">
        <v>380</v>
      </c>
      <c r="J24" s="42">
        <v>240</v>
      </c>
      <c r="K24" s="43">
        <v>0</v>
      </c>
      <c r="L24" s="44"/>
    </row>
    <row r="25" spans="1:12" ht="12.75">
      <c r="A25" s="33" t="s">
        <v>35</v>
      </c>
      <c r="B25" s="34" t="s">
        <v>36</v>
      </c>
      <c r="C25" s="35">
        <v>300</v>
      </c>
      <c r="D25" s="36">
        <v>20</v>
      </c>
      <c r="E25" s="37">
        <v>100</v>
      </c>
      <c r="F25" s="38">
        <v>134</v>
      </c>
      <c r="G25" s="114">
        <v>150</v>
      </c>
      <c r="H25" s="40">
        <v>668</v>
      </c>
      <c r="I25" s="41">
        <v>593</v>
      </c>
      <c r="J25" s="42">
        <v>50</v>
      </c>
      <c r="K25" s="43">
        <v>76</v>
      </c>
      <c r="L25" s="44">
        <v>100</v>
      </c>
    </row>
    <row r="26" spans="1:12" ht="12.75">
      <c r="A26" s="33" t="s">
        <v>37</v>
      </c>
      <c r="B26" s="34" t="s">
        <v>38</v>
      </c>
      <c r="C26" s="35">
        <v>48</v>
      </c>
      <c r="D26" s="36">
        <v>650</v>
      </c>
      <c r="E26" s="37">
        <v>700</v>
      </c>
      <c r="F26" s="38"/>
      <c r="G26" s="114"/>
      <c r="H26" s="40"/>
      <c r="I26" s="41"/>
      <c r="J26" s="42"/>
      <c r="K26" s="43">
        <v>240</v>
      </c>
      <c r="L26" s="44">
        <v>150</v>
      </c>
    </row>
    <row r="27" spans="1:12" ht="12.75">
      <c r="A27" s="33" t="s">
        <v>39</v>
      </c>
      <c r="B27" s="34" t="s">
        <v>40</v>
      </c>
      <c r="C27" s="35">
        <v>200</v>
      </c>
      <c r="D27" s="36">
        <v>37.92</v>
      </c>
      <c r="E27" s="37">
        <v>50</v>
      </c>
      <c r="F27" s="38">
        <v>37.92</v>
      </c>
      <c r="G27" s="114">
        <v>50</v>
      </c>
      <c r="H27" s="40"/>
      <c r="I27" s="41"/>
      <c r="J27" s="42"/>
      <c r="K27" s="43">
        <v>0</v>
      </c>
      <c r="L27" s="44"/>
    </row>
    <row r="28" spans="1:12" ht="12.75">
      <c r="A28" s="33" t="s">
        <v>41</v>
      </c>
      <c r="B28" s="34" t="s">
        <v>42</v>
      </c>
      <c r="C28" s="35">
        <v>700</v>
      </c>
      <c r="D28" s="36">
        <v>712.8</v>
      </c>
      <c r="E28" s="37">
        <v>500</v>
      </c>
      <c r="F28" s="38">
        <v>910.4</v>
      </c>
      <c r="G28" s="114">
        <v>700</v>
      </c>
      <c r="H28" s="40">
        <v>273.5</v>
      </c>
      <c r="I28" s="41">
        <v>775.8</v>
      </c>
      <c r="J28" s="42">
        <v>150</v>
      </c>
      <c r="K28" s="43">
        <v>106</v>
      </c>
      <c r="L28" s="44">
        <v>150</v>
      </c>
    </row>
    <row r="29" spans="1:12" ht="12.75">
      <c r="A29" s="33" t="s">
        <v>43</v>
      </c>
      <c r="B29" s="34" t="s">
        <v>44</v>
      </c>
      <c r="C29" s="35">
        <v>420</v>
      </c>
      <c r="D29" s="36"/>
      <c r="E29" s="37"/>
      <c r="F29" s="38">
        <v>146.88</v>
      </c>
      <c r="G29" s="114">
        <v>170</v>
      </c>
      <c r="H29" s="40">
        <v>106.96</v>
      </c>
      <c r="I29" s="41">
        <v>135.46</v>
      </c>
      <c r="J29" s="42">
        <v>120</v>
      </c>
      <c r="K29" s="43">
        <v>114</v>
      </c>
      <c r="L29" s="44">
        <v>120</v>
      </c>
    </row>
    <row r="30" spans="1:12" ht="12.75">
      <c r="A30" s="33" t="s">
        <v>45</v>
      </c>
      <c r="B30" s="34" t="s">
        <v>46</v>
      </c>
      <c r="C30" s="35">
        <v>2600</v>
      </c>
      <c r="D30" s="36">
        <v>2360</v>
      </c>
      <c r="E30" s="37">
        <v>2360</v>
      </c>
      <c r="F30" s="38">
        <v>2580</v>
      </c>
      <c r="G30" s="114">
        <v>3000</v>
      </c>
      <c r="H30" s="40">
        <v>2260</v>
      </c>
      <c r="I30" s="41">
        <v>2580</v>
      </c>
      <c r="J30" s="42">
        <v>2600</v>
      </c>
      <c r="K30" s="43">
        <v>2580</v>
      </c>
      <c r="L30" s="44">
        <v>2800</v>
      </c>
    </row>
    <row r="31" spans="1:12" ht="12.75">
      <c r="A31" s="33" t="s">
        <v>47</v>
      </c>
      <c r="B31" s="34" t="s">
        <v>48</v>
      </c>
      <c r="C31" s="35">
        <v>600</v>
      </c>
      <c r="D31" s="36">
        <v>100</v>
      </c>
      <c r="E31" s="37">
        <v>300</v>
      </c>
      <c r="F31" s="38">
        <v>20</v>
      </c>
      <c r="G31" s="114">
        <v>150</v>
      </c>
      <c r="H31" s="40"/>
      <c r="I31" s="41">
        <v>132</v>
      </c>
      <c r="J31" s="42"/>
      <c r="K31" s="43">
        <v>128</v>
      </c>
      <c r="L31" s="44">
        <v>150</v>
      </c>
    </row>
    <row r="32" spans="1:12" ht="12.75">
      <c r="A32" s="33" t="s">
        <v>49</v>
      </c>
      <c r="B32" s="34" t="s">
        <v>50</v>
      </c>
      <c r="C32" s="35"/>
      <c r="D32" s="36">
        <v>400</v>
      </c>
      <c r="E32" s="37">
        <v>600</v>
      </c>
      <c r="F32" s="38">
        <v>376.6</v>
      </c>
      <c r="G32" s="114">
        <v>100</v>
      </c>
      <c r="H32" s="40">
        <v>120</v>
      </c>
      <c r="I32" s="41">
        <v>120</v>
      </c>
      <c r="J32" s="42">
        <v>100</v>
      </c>
      <c r="K32" s="43">
        <v>0</v>
      </c>
      <c r="L32" s="44">
        <v>150</v>
      </c>
    </row>
    <row r="33" spans="1:12" ht="12.75">
      <c r="A33" s="57" t="s">
        <v>51</v>
      </c>
      <c r="B33" s="58" t="s">
        <v>52</v>
      </c>
      <c r="C33" s="103"/>
      <c r="D33" s="104">
        <v>190</v>
      </c>
      <c r="E33" s="105">
        <v>400</v>
      </c>
      <c r="F33" s="106">
        <v>130</v>
      </c>
      <c r="G33" s="107">
        <v>200</v>
      </c>
      <c r="H33" s="108"/>
      <c r="I33" s="109"/>
      <c r="J33" s="110"/>
      <c r="K33" s="67">
        <v>110</v>
      </c>
      <c r="L33" s="111">
        <v>120</v>
      </c>
    </row>
    <row r="34" spans="1:12" ht="12.75">
      <c r="A34" s="69"/>
      <c r="B34" s="70"/>
      <c r="C34" s="71"/>
      <c r="D34" s="72"/>
      <c r="E34" s="73"/>
      <c r="F34" s="74"/>
      <c r="G34" s="75"/>
      <c r="H34" s="76"/>
      <c r="I34" s="77"/>
      <c r="J34" s="78"/>
      <c r="K34" s="112">
        <f>SUM(K20:K33)</f>
        <v>5334.43</v>
      </c>
      <c r="L34" s="80"/>
    </row>
    <row r="35" spans="1:12" ht="12.75">
      <c r="A35" s="21" t="s">
        <v>53</v>
      </c>
      <c r="B35" s="22" t="s">
        <v>54</v>
      </c>
      <c r="C35" s="23"/>
      <c r="D35" s="24">
        <v>324</v>
      </c>
      <c r="E35" s="25">
        <v>500</v>
      </c>
      <c r="F35" s="26">
        <v>365</v>
      </c>
      <c r="G35" s="101">
        <v>500</v>
      </c>
      <c r="H35" s="28">
        <v>370</v>
      </c>
      <c r="I35" s="29">
        <v>444</v>
      </c>
      <c r="J35" s="30">
        <v>504</v>
      </c>
      <c r="K35" s="31">
        <v>504</v>
      </c>
      <c r="L35" s="100">
        <v>504</v>
      </c>
    </row>
    <row r="36" spans="1:12" ht="12.75">
      <c r="A36" s="33" t="s">
        <v>55</v>
      </c>
      <c r="B36" s="34" t="s">
        <v>56</v>
      </c>
      <c r="C36" s="35"/>
      <c r="D36" s="36">
        <v>6573.5</v>
      </c>
      <c r="E36" s="37">
        <v>6800</v>
      </c>
      <c r="F36" s="38">
        <v>6157.12</v>
      </c>
      <c r="G36" s="114">
        <v>5900</v>
      </c>
      <c r="H36" s="40">
        <v>4610.92</v>
      </c>
      <c r="I36" s="41">
        <v>4729.25</v>
      </c>
      <c r="J36" s="42">
        <v>4000</v>
      </c>
      <c r="K36" s="43">
        <v>7227.61</v>
      </c>
      <c r="L36" s="44">
        <v>7500</v>
      </c>
    </row>
    <row r="37" spans="1:12" ht="12.75">
      <c r="A37" s="57"/>
      <c r="B37" s="58" t="s">
        <v>57</v>
      </c>
      <c r="C37" s="103">
        <v>9000</v>
      </c>
      <c r="D37" s="104"/>
      <c r="E37" s="105"/>
      <c r="F37" s="106">
        <f>SUM(F35:F36)</f>
        <v>6522.12</v>
      </c>
      <c r="G37" s="107"/>
      <c r="H37" s="108"/>
      <c r="I37" s="109">
        <v>5173.25</v>
      </c>
      <c r="J37" s="110"/>
      <c r="K37" s="67">
        <f>SUM(K35:K36)</f>
        <v>7731.61</v>
      </c>
      <c r="L37" s="111"/>
    </row>
    <row r="38" spans="1:12" ht="12.75">
      <c r="A38" s="21" t="s">
        <v>58</v>
      </c>
      <c r="B38" s="22" t="s">
        <v>59</v>
      </c>
      <c r="C38" s="23">
        <v>900</v>
      </c>
      <c r="D38" s="24">
        <v>491.6</v>
      </c>
      <c r="E38" s="25">
        <v>600</v>
      </c>
      <c r="F38" s="26">
        <v>438.57</v>
      </c>
      <c r="G38" s="101">
        <v>550</v>
      </c>
      <c r="H38" s="28">
        <v>307.37</v>
      </c>
      <c r="I38" s="29">
        <v>315.51</v>
      </c>
      <c r="J38" s="30">
        <v>320</v>
      </c>
      <c r="K38" s="31">
        <v>485.14</v>
      </c>
      <c r="L38" s="100">
        <v>500</v>
      </c>
    </row>
    <row r="39" spans="1:12" ht="12.75">
      <c r="A39" s="57" t="s">
        <v>60</v>
      </c>
      <c r="B39" s="58" t="s">
        <v>61</v>
      </c>
      <c r="C39" s="103">
        <v>2070</v>
      </c>
      <c r="D39" s="104">
        <v>1650.51</v>
      </c>
      <c r="E39" s="105">
        <v>1800</v>
      </c>
      <c r="F39" s="106">
        <v>1541.9</v>
      </c>
      <c r="G39" s="107">
        <v>1600</v>
      </c>
      <c r="H39" s="108">
        <v>1171.22</v>
      </c>
      <c r="I39" s="109">
        <v>1213.41</v>
      </c>
      <c r="J39" s="110">
        <v>1200</v>
      </c>
      <c r="K39" s="67">
        <v>1812.92</v>
      </c>
      <c r="L39" s="111">
        <v>2000</v>
      </c>
    </row>
    <row r="40" spans="1:12" ht="12.75">
      <c r="A40" s="115"/>
      <c r="B40" s="82" t="s">
        <v>62</v>
      </c>
      <c r="C40" s="83"/>
      <c r="D40" s="84"/>
      <c r="E40" s="85"/>
      <c r="F40" s="86">
        <f>SUM(F38:F39)</f>
        <v>1980.47</v>
      </c>
      <c r="G40" s="87"/>
      <c r="H40" s="88">
        <f>SUM(H38:H39)</f>
        <v>1478.5900000000001</v>
      </c>
      <c r="I40" s="89">
        <f>SUM(I38:I39)</f>
        <v>1528.92</v>
      </c>
      <c r="J40" s="90"/>
      <c r="K40" s="91">
        <f>SUM(K38:K39)</f>
        <v>2298.06</v>
      </c>
      <c r="L40" s="92"/>
    </row>
    <row r="41" spans="1:12" ht="12.75">
      <c r="A41" s="21" t="s">
        <v>63</v>
      </c>
      <c r="B41" s="22" t="s">
        <v>64</v>
      </c>
      <c r="C41" s="116">
        <v>20</v>
      </c>
      <c r="D41" s="117">
        <v>0</v>
      </c>
      <c r="E41" s="118">
        <v>20</v>
      </c>
      <c r="F41" s="119"/>
      <c r="G41" s="120"/>
      <c r="H41" s="121"/>
      <c r="I41" s="122"/>
      <c r="J41" s="123">
        <v>20</v>
      </c>
      <c r="K41" s="31">
        <v>0</v>
      </c>
      <c r="L41" s="100"/>
    </row>
    <row r="42" spans="1:12" ht="12.75">
      <c r="A42" s="124" t="s">
        <v>65</v>
      </c>
      <c r="B42" s="70" t="s">
        <v>66</v>
      </c>
      <c r="C42" s="125"/>
      <c r="D42" s="126"/>
      <c r="E42" s="127"/>
      <c r="F42" s="128"/>
      <c r="G42" s="129"/>
      <c r="H42" s="130"/>
      <c r="I42" s="131"/>
      <c r="J42" s="132"/>
      <c r="K42" s="112">
        <v>0.29</v>
      </c>
      <c r="L42" s="133"/>
    </row>
    <row r="43" spans="1:12" s="3" customFormat="1" ht="12.75">
      <c r="A43" s="45" t="s">
        <v>67</v>
      </c>
      <c r="B43" s="46" t="s">
        <v>68</v>
      </c>
      <c r="C43" s="59"/>
      <c r="D43" s="60"/>
      <c r="E43" s="61"/>
      <c r="F43" s="62">
        <v>7.5</v>
      </c>
      <c r="G43" s="63"/>
      <c r="H43" s="64"/>
      <c r="I43" s="65"/>
      <c r="J43" s="66"/>
      <c r="K43" s="67">
        <v>8</v>
      </c>
      <c r="L43" s="111"/>
    </row>
    <row r="44" spans="1:12" s="3" customFormat="1" ht="12.75">
      <c r="A44" s="34"/>
      <c r="B44" s="34"/>
      <c r="C44" s="59"/>
      <c r="D44" s="60"/>
      <c r="E44" s="61"/>
      <c r="F44" s="62"/>
      <c r="G44" s="63"/>
      <c r="H44" s="64"/>
      <c r="I44" s="65"/>
      <c r="J44" s="66"/>
      <c r="K44" s="67">
        <f>SUM(K41:K43)</f>
        <v>8.29</v>
      </c>
      <c r="L44" s="111"/>
    </row>
    <row r="45" spans="1:12" s="3" customFormat="1" ht="12.75">
      <c r="A45" s="134"/>
      <c r="B45" s="134"/>
      <c r="C45" s="135"/>
      <c r="D45" s="135"/>
      <c r="E45" s="136"/>
      <c r="F45" s="136"/>
      <c r="G45" s="137"/>
      <c r="H45" s="138"/>
      <c r="I45" s="138"/>
      <c r="J45" s="139"/>
      <c r="K45" s="140"/>
      <c r="L45" s="140"/>
    </row>
    <row r="46" spans="1:12" ht="12.75">
      <c r="A46" s="134"/>
      <c r="B46" s="134"/>
      <c r="C46" s="135"/>
      <c r="D46" s="135"/>
      <c r="E46" s="136"/>
      <c r="F46" s="136"/>
      <c r="G46" s="137"/>
      <c r="H46" s="138"/>
      <c r="I46" s="138"/>
      <c r="J46" s="139"/>
      <c r="K46" s="140"/>
      <c r="L46" s="140"/>
    </row>
    <row r="47" spans="1:12" ht="12.75">
      <c r="A47" s="21" t="s">
        <v>69</v>
      </c>
      <c r="B47" s="22" t="s">
        <v>70</v>
      </c>
      <c r="C47" s="116"/>
      <c r="D47" s="117"/>
      <c r="E47" s="118"/>
      <c r="F47" s="119"/>
      <c r="G47" s="120"/>
      <c r="H47" s="121"/>
      <c r="I47" s="122"/>
      <c r="J47" s="123"/>
      <c r="K47" s="31">
        <v>551.56</v>
      </c>
      <c r="L47" s="100">
        <v>700</v>
      </c>
    </row>
    <row r="48" spans="1:12" ht="12.75">
      <c r="A48" s="33" t="s">
        <v>69</v>
      </c>
      <c r="B48" s="34" t="s">
        <v>71</v>
      </c>
      <c r="C48" s="141"/>
      <c r="D48" s="142">
        <v>2857.08</v>
      </c>
      <c r="E48" s="143">
        <v>2900</v>
      </c>
      <c r="F48" s="144">
        <v>5037.24</v>
      </c>
      <c r="G48" s="145">
        <v>2800</v>
      </c>
      <c r="H48" s="146">
        <v>1964.9</v>
      </c>
      <c r="I48" s="147">
        <v>4945.22</v>
      </c>
      <c r="J48" s="148">
        <v>1800</v>
      </c>
      <c r="K48" s="43">
        <v>3803.38</v>
      </c>
      <c r="L48" s="44">
        <v>2500</v>
      </c>
    </row>
    <row r="49" spans="1:12" ht="12.75">
      <c r="A49" s="33" t="s">
        <v>72</v>
      </c>
      <c r="B49" s="34" t="s">
        <v>73</v>
      </c>
      <c r="C49" s="141"/>
      <c r="D49" s="142"/>
      <c r="E49" s="143"/>
      <c r="F49" s="144"/>
      <c r="G49" s="145"/>
      <c r="H49" s="146"/>
      <c r="I49" s="147"/>
      <c r="J49" s="148"/>
      <c r="K49" s="43">
        <v>959.91</v>
      </c>
      <c r="L49" s="44">
        <v>1000</v>
      </c>
    </row>
    <row r="50" spans="1:12" ht="12.75">
      <c r="A50" s="33" t="s">
        <v>74</v>
      </c>
      <c r="B50" s="34" t="s">
        <v>75</v>
      </c>
      <c r="C50" s="141"/>
      <c r="D50" s="142"/>
      <c r="E50" s="143"/>
      <c r="F50" s="144"/>
      <c r="G50" s="145"/>
      <c r="H50" s="146">
        <v>1908.4</v>
      </c>
      <c r="I50" s="147"/>
      <c r="J50" s="148">
        <v>750</v>
      </c>
      <c r="K50" s="43">
        <v>270</v>
      </c>
      <c r="L50" s="44">
        <v>700</v>
      </c>
    </row>
    <row r="51" spans="1:12" ht="12.75">
      <c r="A51" s="33" t="s">
        <v>76</v>
      </c>
      <c r="B51" s="34" t="s">
        <v>77</v>
      </c>
      <c r="C51" s="141"/>
      <c r="D51" s="142"/>
      <c r="E51" s="143"/>
      <c r="F51" s="144">
        <v>320</v>
      </c>
      <c r="G51" s="145"/>
      <c r="H51" s="146">
        <v>340</v>
      </c>
      <c r="I51" s="147">
        <v>340</v>
      </c>
      <c r="J51" s="148">
        <v>340</v>
      </c>
      <c r="K51" s="43">
        <v>290</v>
      </c>
      <c r="L51" s="44">
        <v>300</v>
      </c>
    </row>
    <row r="52" spans="1:12" ht="12.75">
      <c r="A52" s="57" t="s">
        <v>78</v>
      </c>
      <c r="B52" s="58" t="s">
        <v>79</v>
      </c>
      <c r="C52" s="59">
        <v>360</v>
      </c>
      <c r="D52" s="60">
        <v>59.2</v>
      </c>
      <c r="E52" s="61">
        <v>60</v>
      </c>
      <c r="F52" s="62">
        <v>62.8</v>
      </c>
      <c r="G52" s="63">
        <v>55</v>
      </c>
      <c r="H52" s="64">
        <v>59.8</v>
      </c>
      <c r="I52" s="65">
        <v>69</v>
      </c>
      <c r="J52" s="66">
        <v>70</v>
      </c>
      <c r="K52" s="67">
        <v>75.13</v>
      </c>
      <c r="L52" s="111">
        <v>80</v>
      </c>
    </row>
    <row r="53" spans="1:12" ht="12.75">
      <c r="A53" s="124"/>
      <c r="B53" s="70"/>
      <c r="C53" s="71"/>
      <c r="D53" s="72"/>
      <c r="E53" s="73"/>
      <c r="F53" s="74"/>
      <c r="G53" s="75"/>
      <c r="H53" s="76"/>
      <c r="I53" s="77"/>
      <c r="J53" s="78"/>
      <c r="K53" s="112">
        <f>SUM(K47:K52)</f>
        <v>5949.9800000000005</v>
      </c>
      <c r="L53" s="80"/>
    </row>
    <row r="54" spans="1:12" ht="12.75">
      <c r="A54" s="21" t="s">
        <v>80</v>
      </c>
      <c r="B54" s="22" t="s">
        <v>81</v>
      </c>
      <c r="C54" s="116">
        <v>2000</v>
      </c>
      <c r="D54" s="117">
        <v>1340</v>
      </c>
      <c r="E54" s="118">
        <v>1500</v>
      </c>
      <c r="F54" s="119">
        <v>7106</v>
      </c>
      <c r="G54" s="120">
        <v>3800</v>
      </c>
      <c r="H54" s="121">
        <v>900</v>
      </c>
      <c r="I54" s="122">
        <v>1000</v>
      </c>
      <c r="J54" s="123">
        <v>1000</v>
      </c>
      <c r="K54" s="31">
        <v>2615.2</v>
      </c>
      <c r="L54" s="100">
        <v>4000</v>
      </c>
    </row>
    <row r="55" spans="1:12" ht="12.75">
      <c r="A55" s="149"/>
      <c r="B55" s="34" t="s">
        <v>82</v>
      </c>
      <c r="C55" s="141"/>
      <c r="D55" s="142"/>
      <c r="E55" s="143"/>
      <c r="F55" s="144"/>
      <c r="G55" s="145"/>
      <c r="H55" s="146"/>
      <c r="I55" s="147"/>
      <c r="J55" s="148"/>
      <c r="K55" s="43"/>
      <c r="L55" s="150"/>
    </row>
    <row r="56" spans="1:12" ht="12.75">
      <c r="A56" s="33" t="s">
        <v>4</v>
      </c>
      <c r="B56" s="34" t="s">
        <v>83</v>
      </c>
      <c r="C56" s="141"/>
      <c r="D56" s="142"/>
      <c r="E56" s="143"/>
      <c r="F56" s="144"/>
      <c r="G56" s="145"/>
      <c r="H56" s="146"/>
      <c r="I56" s="147"/>
      <c r="J56" s="148"/>
      <c r="K56" s="43"/>
      <c r="L56" s="150"/>
    </row>
    <row r="57" spans="1:12" ht="12.75">
      <c r="A57" s="151" t="s">
        <v>84</v>
      </c>
      <c r="B57" s="152" t="s">
        <v>85</v>
      </c>
      <c r="C57" s="153"/>
      <c r="D57" s="154">
        <v>0.05</v>
      </c>
      <c r="E57" s="155"/>
      <c r="F57" s="156">
        <v>8.67</v>
      </c>
      <c r="G57" s="157"/>
      <c r="H57" s="158">
        <v>0.05</v>
      </c>
      <c r="I57" s="159">
        <v>0.05</v>
      </c>
      <c r="J57" s="160"/>
      <c r="K57" s="43"/>
      <c r="L57" s="150"/>
    </row>
    <row r="58" spans="1:12" ht="12.75">
      <c r="A58" s="161" t="s">
        <v>86</v>
      </c>
      <c r="B58" s="82"/>
      <c r="C58" s="162">
        <v>60550.76</v>
      </c>
      <c r="D58" s="163">
        <f>SUM(D7:D57)</f>
        <v>55803.850000000006</v>
      </c>
      <c r="E58" s="164">
        <v>55260</v>
      </c>
      <c r="F58" s="165">
        <f>SUM(F7:F57)-F37-F40</f>
        <v>59380.829999999994</v>
      </c>
      <c r="G58" s="164">
        <f>SUM(G7:G57)</f>
        <v>52855</v>
      </c>
      <c r="H58" s="166">
        <f>SUM(H7:H57)-H40</f>
        <v>45909.38000000002</v>
      </c>
      <c r="I58" s="167">
        <f>SUM(I7:I57)-I40-I37</f>
        <v>52121.38000000001</v>
      </c>
      <c r="J58" s="168">
        <f>SUM(J7:J57)-J40-J37</f>
        <v>42724</v>
      </c>
      <c r="K58" s="169">
        <f>K11+K17+K19+K34+K37+K40+K53+K57+K54+K44</f>
        <v>51053.19</v>
      </c>
      <c r="L58" s="170">
        <f>SUM(L7:L57)</f>
        <v>52054</v>
      </c>
    </row>
    <row r="60" ht="12.75">
      <c r="A60" t="s">
        <v>87</v>
      </c>
    </row>
    <row r="62" ht="12.75">
      <c r="F62" s="1" t="s">
        <v>88</v>
      </c>
    </row>
  </sheetData>
  <sheetProtection selectLockedCells="1" selectUnlockedCells="1"/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 scale="86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45.140625" style="0" customWidth="1"/>
    <col min="2" max="2" width="11.140625" style="0" customWidth="1"/>
    <col min="3" max="3" width="11.8515625" style="0" customWidth="1"/>
    <col min="4" max="4" width="10.421875" style="0" customWidth="1"/>
    <col min="5" max="5" width="10.57421875" style="0" customWidth="1"/>
    <col min="6" max="6" width="11.140625" style="0" customWidth="1"/>
    <col min="7" max="7" width="9.8515625" style="0" customWidth="1"/>
    <col min="10" max="10" width="18.8515625" style="0" customWidth="1"/>
  </cols>
  <sheetData>
    <row r="1" ht="15.75">
      <c r="A1" s="171" t="s">
        <v>89</v>
      </c>
    </row>
    <row r="2" spans="1:5" ht="12.75">
      <c r="A2" s="1"/>
      <c r="C2" s="172"/>
      <c r="E2" s="5"/>
    </row>
    <row r="3" spans="1:11" ht="12.75">
      <c r="A3" s="173"/>
      <c r="B3" s="174" t="s">
        <v>90</v>
      </c>
      <c r="C3" s="175" t="s">
        <v>91</v>
      </c>
      <c r="D3" s="174" t="s">
        <v>90</v>
      </c>
      <c r="E3" s="176" t="s">
        <v>91</v>
      </c>
      <c r="F3" s="174" t="s">
        <v>92</v>
      </c>
      <c r="G3" s="177" t="s">
        <v>90</v>
      </c>
      <c r="H3" s="178" t="s">
        <v>93</v>
      </c>
      <c r="I3" s="179" t="s">
        <v>90</v>
      </c>
      <c r="J3" s="180"/>
      <c r="K3" s="181"/>
    </row>
    <row r="4" spans="1:11" ht="12.75">
      <c r="A4" s="182"/>
      <c r="B4" s="174">
        <v>2015</v>
      </c>
      <c r="C4" s="183">
        <v>2016</v>
      </c>
      <c r="D4" s="174">
        <v>2016</v>
      </c>
      <c r="E4" s="174">
        <v>2017</v>
      </c>
      <c r="F4" s="184">
        <v>43039</v>
      </c>
      <c r="G4" s="177" t="s">
        <v>94</v>
      </c>
      <c r="H4" s="185">
        <v>2018</v>
      </c>
      <c r="I4" s="186" t="s">
        <v>7</v>
      </c>
      <c r="J4" s="180"/>
      <c r="K4" s="181"/>
    </row>
    <row r="5" spans="1:9" ht="12.75">
      <c r="A5" s="187"/>
      <c r="B5" s="188"/>
      <c r="C5" s="188"/>
      <c r="D5" s="188"/>
      <c r="E5" s="188"/>
      <c r="F5" s="188"/>
      <c r="G5" s="188"/>
      <c r="H5" s="189"/>
      <c r="I5" s="190"/>
    </row>
    <row r="6" spans="1:9" ht="12.75">
      <c r="A6" s="191" t="s">
        <v>95</v>
      </c>
      <c r="B6" s="192">
        <v>53766.53</v>
      </c>
      <c r="C6" s="192">
        <v>50000</v>
      </c>
      <c r="D6" s="192">
        <v>49431.79</v>
      </c>
      <c r="E6" s="192">
        <v>47000</v>
      </c>
      <c r="F6" s="192">
        <v>38398</v>
      </c>
      <c r="G6" s="192">
        <v>39296</v>
      </c>
      <c r="H6" s="189">
        <v>43085.63</v>
      </c>
      <c r="I6" s="190">
        <v>40000</v>
      </c>
    </row>
    <row r="7" spans="1:9" ht="12.75">
      <c r="A7" s="191" t="s">
        <v>96</v>
      </c>
      <c r="B7" s="192">
        <v>5400</v>
      </c>
      <c r="C7" s="192">
        <v>3500</v>
      </c>
      <c r="D7" s="192">
        <v>3360</v>
      </c>
      <c r="E7" s="192">
        <v>3500</v>
      </c>
      <c r="F7" s="192">
        <v>3045</v>
      </c>
      <c r="G7" s="192">
        <v>3045</v>
      </c>
      <c r="H7" s="189">
        <v>3300</v>
      </c>
      <c r="I7" s="190">
        <v>3100</v>
      </c>
    </row>
    <row r="8" spans="1:9" ht="12.75">
      <c r="A8" s="191" t="s">
        <v>97</v>
      </c>
      <c r="B8" s="192">
        <v>1400</v>
      </c>
      <c r="C8" s="192">
        <v>1400</v>
      </c>
      <c r="D8" s="192">
        <v>1500</v>
      </c>
      <c r="E8" s="192">
        <v>1400</v>
      </c>
      <c r="F8" s="192">
        <v>1350</v>
      </c>
      <c r="G8" s="192">
        <v>1350</v>
      </c>
      <c r="H8" s="189">
        <v>0</v>
      </c>
      <c r="I8" s="190">
        <v>500</v>
      </c>
    </row>
    <row r="9" spans="1:9" ht="12.75">
      <c r="A9" s="191" t="s">
        <v>98</v>
      </c>
      <c r="B9" s="192">
        <v>1000</v>
      </c>
      <c r="C9" s="192">
        <v>1000</v>
      </c>
      <c r="D9" s="192">
        <v>1000</v>
      </c>
      <c r="E9" s="192">
        <v>1000</v>
      </c>
      <c r="F9" s="192"/>
      <c r="G9" s="192"/>
      <c r="H9" s="189">
        <v>500</v>
      </c>
      <c r="I9" s="190">
        <v>1000</v>
      </c>
    </row>
    <row r="10" spans="1:9" ht="12.75">
      <c r="A10" s="191" t="s">
        <v>99</v>
      </c>
      <c r="B10" s="192"/>
      <c r="C10" s="192">
        <v>0</v>
      </c>
      <c r="D10" s="192">
        <v>1050</v>
      </c>
      <c r="E10" s="192"/>
      <c r="F10" s="192"/>
      <c r="G10" s="192"/>
      <c r="H10" s="189">
        <v>1400</v>
      </c>
      <c r="I10" s="190">
        <v>1200</v>
      </c>
    </row>
    <row r="11" spans="1:9" ht="12.75">
      <c r="A11" s="191" t="s">
        <v>100</v>
      </c>
      <c r="B11" s="192"/>
      <c r="C11" s="192"/>
      <c r="D11" s="192"/>
      <c r="E11" s="192"/>
      <c r="F11" s="192"/>
      <c r="G11" s="192"/>
      <c r="H11" s="189">
        <v>2000</v>
      </c>
      <c r="I11" s="190"/>
    </row>
    <row r="12" spans="1:9" ht="12.75">
      <c r="A12" s="191" t="s">
        <v>101</v>
      </c>
      <c r="B12" s="192">
        <v>0.67</v>
      </c>
      <c r="C12" s="192">
        <v>1</v>
      </c>
      <c r="D12" s="192">
        <v>0.87</v>
      </c>
      <c r="E12" s="192">
        <v>1</v>
      </c>
      <c r="F12" s="192">
        <v>0.6</v>
      </c>
      <c r="G12" s="192">
        <v>0.65</v>
      </c>
      <c r="H12" s="189"/>
      <c r="I12" s="190"/>
    </row>
    <row r="13" spans="1:9" ht="12.75">
      <c r="A13" s="191" t="s">
        <v>102</v>
      </c>
      <c r="B13" s="192"/>
      <c r="C13" s="192"/>
      <c r="D13" s="192"/>
      <c r="E13" s="192"/>
      <c r="F13" s="192"/>
      <c r="G13" s="192">
        <v>900</v>
      </c>
      <c r="H13" s="189">
        <v>0</v>
      </c>
      <c r="I13" s="190"/>
    </row>
    <row r="14" spans="1:9" ht="12.75">
      <c r="A14" s="191" t="s">
        <v>103</v>
      </c>
      <c r="B14" s="192">
        <v>36.45</v>
      </c>
      <c r="C14" s="192">
        <v>55</v>
      </c>
      <c r="D14" s="192">
        <v>45.01</v>
      </c>
      <c r="E14" s="192">
        <v>0</v>
      </c>
      <c r="F14" s="192"/>
      <c r="G14" s="192">
        <v>250</v>
      </c>
      <c r="H14" s="189">
        <v>0</v>
      </c>
      <c r="I14" s="190"/>
    </row>
    <row r="15" spans="1:9" ht="12.75">
      <c r="A15" s="193" t="s">
        <v>104</v>
      </c>
      <c r="B15" s="192">
        <v>50</v>
      </c>
      <c r="C15" s="192"/>
      <c r="D15" s="192"/>
      <c r="E15" s="192"/>
      <c r="F15" s="192"/>
      <c r="G15" s="192">
        <v>1800</v>
      </c>
      <c r="H15" s="189">
        <v>1800</v>
      </c>
      <c r="I15" s="190">
        <v>1800</v>
      </c>
    </row>
    <row r="16" spans="1:9" ht="12.75">
      <c r="A16" s="193" t="s">
        <v>105</v>
      </c>
      <c r="B16" s="192"/>
      <c r="C16" s="192"/>
      <c r="D16" s="192"/>
      <c r="E16" s="192"/>
      <c r="F16" s="192"/>
      <c r="G16" s="192"/>
      <c r="H16" s="189"/>
      <c r="I16" s="190">
        <v>5000</v>
      </c>
    </row>
    <row r="17" spans="1:9" ht="12.75">
      <c r="A17" s="113" t="s">
        <v>106</v>
      </c>
      <c r="B17" s="194">
        <f>SUM(B6:B16)</f>
        <v>61653.649999999994</v>
      </c>
      <c r="C17" s="194">
        <v>55956</v>
      </c>
      <c r="D17" s="194">
        <f>SUM(D6:D16)</f>
        <v>56387.670000000006</v>
      </c>
      <c r="E17" s="194">
        <f>SUM(E6:E16)</f>
        <v>52901</v>
      </c>
      <c r="F17" s="194">
        <f>SUM(F5:F16)</f>
        <v>42793.6</v>
      </c>
      <c r="G17" s="194">
        <f>SUM(G6:G16)</f>
        <v>46641.65</v>
      </c>
      <c r="H17" s="195">
        <f>SUM(H6:H16)</f>
        <v>52085.63</v>
      </c>
      <c r="I17" s="196">
        <f>SUM(I6:I16)</f>
        <v>52600</v>
      </c>
    </row>
    <row r="18" spans="1:7" ht="12.75">
      <c r="A18" s="134"/>
      <c r="B18" s="197"/>
      <c r="C18" s="198"/>
      <c r="D18" s="199"/>
      <c r="E18" s="200"/>
      <c r="F18" s="200"/>
      <c r="G18" s="199"/>
    </row>
    <row r="19" spans="1:8" ht="12.75">
      <c r="A19" s="201"/>
      <c r="B19" s="202">
        <v>2015</v>
      </c>
      <c r="C19" s="200"/>
      <c r="D19" s="202">
        <v>2016</v>
      </c>
      <c r="E19" s="200"/>
      <c r="F19" s="203" t="s">
        <v>4</v>
      </c>
      <c r="G19" s="137" t="s">
        <v>94</v>
      </c>
      <c r="H19" s="204" t="s">
        <v>6</v>
      </c>
    </row>
    <row r="20" spans="1:9" ht="12.75">
      <c r="A20" s="205" t="s">
        <v>107</v>
      </c>
      <c r="B20" s="192">
        <v>11221.86</v>
      </c>
      <c r="C20" s="192"/>
      <c r="D20" s="192">
        <v>14761.15</v>
      </c>
      <c r="E20" s="192"/>
      <c r="F20" s="206">
        <v>11053.75</v>
      </c>
      <c r="G20" s="192">
        <v>11061</v>
      </c>
      <c r="H20" s="189">
        <v>14554.78</v>
      </c>
      <c r="I20" s="3"/>
    </row>
    <row r="21" spans="1:9" ht="12.75">
      <c r="A21" s="207" t="s">
        <v>108</v>
      </c>
      <c r="B21" s="192">
        <v>20000</v>
      </c>
      <c r="C21" s="192"/>
      <c r="D21" s="192">
        <v>15036.46</v>
      </c>
      <c r="E21" s="192"/>
      <c r="F21" s="206">
        <v>0</v>
      </c>
      <c r="G21" s="192">
        <v>0</v>
      </c>
      <c r="H21" s="189">
        <v>0</v>
      </c>
      <c r="I21" s="3"/>
    </row>
    <row r="22" spans="1:9" ht="12.75">
      <c r="A22" s="208" t="s">
        <v>109</v>
      </c>
      <c r="B22" s="192">
        <v>5.65</v>
      </c>
      <c r="C22" s="192"/>
      <c r="D22" s="192">
        <v>1.86</v>
      </c>
      <c r="E22" s="192"/>
      <c r="F22" s="206">
        <v>1798.56</v>
      </c>
      <c r="G22" s="192">
        <v>22.46</v>
      </c>
      <c r="H22" s="189">
        <v>1.2</v>
      </c>
      <c r="I22" s="3"/>
    </row>
    <row r="23" spans="1:9" ht="12.75">
      <c r="A23" s="201"/>
      <c r="B23" s="209"/>
      <c r="C23" s="209"/>
      <c r="D23" s="209"/>
      <c r="E23" s="209"/>
      <c r="F23" s="210"/>
      <c r="G23" s="211"/>
      <c r="H23" s="212"/>
      <c r="I23" s="3"/>
    </row>
    <row r="24" spans="1:9" ht="12.75">
      <c r="A24" s="205"/>
      <c r="B24" s="213"/>
      <c r="C24" s="214"/>
      <c r="D24" s="215"/>
      <c r="E24" s="206"/>
      <c r="F24" s="216"/>
      <c r="G24" s="217"/>
      <c r="H24" s="218" t="s">
        <v>6</v>
      </c>
      <c r="I24" s="3"/>
    </row>
    <row r="25" spans="1:9" ht="12.75">
      <c r="A25" s="219" t="s">
        <v>110</v>
      </c>
      <c r="B25" s="220"/>
      <c r="C25" s="221"/>
      <c r="D25" s="222"/>
      <c r="E25" s="206"/>
      <c r="F25" s="216"/>
      <c r="G25" s="223"/>
      <c r="H25" s="224"/>
      <c r="I25" s="3"/>
    </row>
    <row r="26" spans="1:9" ht="12.75">
      <c r="A26" s="1"/>
      <c r="B26" s="209"/>
      <c r="C26" s="209"/>
      <c r="D26" s="209"/>
      <c r="E26" s="209"/>
      <c r="F26" s="210"/>
      <c r="G26" s="211"/>
      <c r="H26" s="212"/>
      <c r="I26" s="3"/>
    </row>
    <row r="27" spans="1:9" ht="12.75">
      <c r="A27" s="201"/>
      <c r="B27" s="209"/>
      <c r="C27" s="209"/>
      <c r="D27" s="209"/>
      <c r="E27" s="209"/>
      <c r="F27" s="210"/>
      <c r="G27" s="211"/>
      <c r="H27" s="212"/>
      <c r="I27" s="3"/>
    </row>
    <row r="28" spans="1:9" ht="12.75">
      <c r="A28" s="225" t="s">
        <v>111</v>
      </c>
      <c r="B28" s="226">
        <v>2015</v>
      </c>
      <c r="C28" s="227"/>
      <c r="D28" s="215">
        <v>2016</v>
      </c>
      <c r="E28" s="228"/>
      <c r="F28" s="229" t="s">
        <v>4</v>
      </c>
      <c r="G28" s="230" t="s">
        <v>94</v>
      </c>
      <c r="H28" s="218" t="s">
        <v>6</v>
      </c>
      <c r="I28" s="3"/>
    </row>
    <row r="29" spans="1:9" ht="12.75">
      <c r="A29" s="231" t="s">
        <v>112</v>
      </c>
      <c r="B29" s="232">
        <v>34635.59</v>
      </c>
      <c r="C29" s="233"/>
      <c r="D29" s="234">
        <v>32186.52</v>
      </c>
      <c r="E29" s="228"/>
      <c r="F29" s="235">
        <v>25070</v>
      </c>
      <c r="G29" s="236">
        <v>26176</v>
      </c>
      <c r="H29" s="237">
        <v>26893.63</v>
      </c>
      <c r="I29" s="3"/>
    </row>
    <row r="30" spans="1:9" ht="12.75">
      <c r="A30" s="205" t="s">
        <v>113</v>
      </c>
      <c r="B30" s="238">
        <v>4600</v>
      </c>
      <c r="C30" s="233"/>
      <c r="D30" s="239">
        <v>6585</v>
      </c>
      <c r="E30" s="228"/>
      <c r="F30" s="235">
        <v>1760</v>
      </c>
      <c r="G30" s="228">
        <v>1820</v>
      </c>
      <c r="H30" s="237">
        <v>2875</v>
      </c>
      <c r="I30" s="3"/>
    </row>
    <row r="31" spans="1:9" ht="12.75">
      <c r="A31" s="207" t="s">
        <v>114</v>
      </c>
      <c r="B31" s="240">
        <v>625</v>
      </c>
      <c r="C31" s="233"/>
      <c r="D31" s="235">
        <v>485</v>
      </c>
      <c r="E31" s="228"/>
      <c r="F31" s="235">
        <v>600</v>
      </c>
      <c r="G31" s="228">
        <v>625</v>
      </c>
      <c r="H31" s="237">
        <v>655</v>
      </c>
      <c r="I31" s="3"/>
    </row>
    <row r="32" spans="1:9" ht="12.75">
      <c r="A32" s="207" t="s">
        <v>115</v>
      </c>
      <c r="B32" s="240">
        <v>4056</v>
      </c>
      <c r="C32" s="233"/>
      <c r="D32" s="239">
        <v>2676</v>
      </c>
      <c r="E32" s="228"/>
      <c r="F32" s="235">
        <v>2959</v>
      </c>
      <c r="G32" s="228">
        <v>2959</v>
      </c>
      <c r="H32" s="237">
        <v>2927</v>
      </c>
      <c r="I32" s="3"/>
    </row>
    <row r="33" spans="1:9" ht="12.75">
      <c r="A33" s="231" t="s">
        <v>116</v>
      </c>
      <c r="B33" s="241">
        <v>9849.94</v>
      </c>
      <c r="C33" s="242"/>
      <c r="D33" s="243">
        <v>8035</v>
      </c>
      <c r="E33" s="228"/>
      <c r="F33" s="235">
        <v>7609</v>
      </c>
      <c r="G33" s="228">
        <v>7707</v>
      </c>
      <c r="H33" s="237">
        <v>9735</v>
      </c>
      <c r="I33" s="3"/>
    </row>
    <row r="34" spans="1:9" ht="12.75">
      <c r="A34" s="225" t="s">
        <v>117</v>
      </c>
      <c r="B34" s="244">
        <v>53766.53</v>
      </c>
      <c r="C34" s="227"/>
      <c r="D34" s="230">
        <v>49967.52</v>
      </c>
      <c r="E34" s="228"/>
      <c r="F34" s="245">
        <v>38398</v>
      </c>
      <c r="G34" s="228">
        <v>39296</v>
      </c>
      <c r="H34" s="224">
        <v>43085.63</v>
      </c>
      <c r="I34" s="3"/>
    </row>
    <row r="35" spans="1:9" ht="12.75">
      <c r="A35" s="15"/>
      <c r="B35" s="211"/>
      <c r="C35" s="209"/>
      <c r="D35" s="209"/>
      <c r="E35" s="209"/>
      <c r="F35" s="210"/>
      <c r="G35" s="209"/>
      <c r="H35" s="212"/>
      <c r="I35" s="3"/>
    </row>
    <row r="36" spans="1:9" ht="12.75">
      <c r="A36" s="113" t="s">
        <v>118</v>
      </c>
      <c r="B36" s="246">
        <v>3185</v>
      </c>
      <c r="C36" s="246"/>
      <c r="D36" s="247">
        <v>3360</v>
      </c>
      <c r="E36" s="228"/>
      <c r="F36" s="248">
        <v>3045</v>
      </c>
      <c r="G36" s="230">
        <v>3045</v>
      </c>
      <c r="H36" s="249">
        <v>3300</v>
      </c>
      <c r="I36" s="3"/>
    </row>
    <row r="37" spans="2:9" ht="12.75">
      <c r="B37" s="209"/>
      <c r="C37" s="209"/>
      <c r="D37" s="209"/>
      <c r="E37" s="200"/>
      <c r="F37" s="203"/>
      <c r="G37" s="200"/>
      <c r="I37" s="3"/>
    </row>
    <row r="38" spans="1:9" ht="12.75">
      <c r="A38" s="225" t="s">
        <v>119</v>
      </c>
      <c r="B38" s="250"/>
      <c r="C38" s="227"/>
      <c r="D38" s="251"/>
      <c r="E38" s="252"/>
      <c r="F38" s="253"/>
      <c r="G38" s="254"/>
      <c r="H38" s="255"/>
      <c r="I38" s="3"/>
    </row>
    <row r="39" ht="12.75">
      <c r="A39" s="201"/>
    </row>
    <row r="40" ht="12.75">
      <c r="A40" s="3" t="s">
        <v>120</v>
      </c>
    </row>
  </sheetData>
  <sheetProtection selectLockedCells="1" selectUnlockedCells="1"/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33" sqref="I33"/>
    </sheetView>
  </sheetViews>
  <sheetFormatPr defaultColWidth="11.57421875" defaultRowHeight="12.75"/>
  <cols>
    <col min="1" max="1" width="21.421875" style="0" customWidth="1"/>
    <col min="2" max="3" width="10.7109375" style="0" customWidth="1"/>
    <col min="4" max="4" width="11.00390625" style="0" customWidth="1"/>
    <col min="5" max="5" width="11.57421875" style="0" customWidth="1"/>
    <col min="6" max="6" width="11.8515625" style="0" customWidth="1"/>
    <col min="7" max="7" width="11.28125" style="0" customWidth="1"/>
    <col min="8" max="255" width="9.140625" style="0" customWidth="1"/>
  </cols>
  <sheetData>
    <row r="1" spans="1:5" ht="23.25">
      <c r="A1" s="256" t="s">
        <v>121</v>
      </c>
      <c r="B1" s="257"/>
      <c r="C1" s="257"/>
      <c r="D1" s="258"/>
      <c r="E1" s="258"/>
    </row>
    <row r="3" spans="1:5" ht="15">
      <c r="A3" s="259" t="s">
        <v>122</v>
      </c>
      <c r="B3" s="258"/>
      <c r="C3" s="258"/>
      <c r="D3" s="258"/>
      <c r="E3" s="258"/>
    </row>
    <row r="5" spans="1:7" ht="12.75">
      <c r="A5" s="260"/>
      <c r="B5" s="261">
        <v>2014</v>
      </c>
      <c r="C5" s="261">
        <v>2015</v>
      </c>
      <c r="D5" s="261">
        <v>2016</v>
      </c>
      <c r="E5" s="262" t="s">
        <v>123</v>
      </c>
      <c r="F5" s="263">
        <v>2017</v>
      </c>
      <c r="G5" s="264">
        <v>2018</v>
      </c>
    </row>
    <row r="6" spans="1:7" ht="12.75">
      <c r="A6" s="265" t="s">
        <v>124</v>
      </c>
      <c r="B6" s="266">
        <v>70616.85</v>
      </c>
      <c r="C6" s="266">
        <v>61653.65</v>
      </c>
      <c r="D6" s="266">
        <v>56387.67</v>
      </c>
      <c r="E6" s="266">
        <v>44593.6</v>
      </c>
      <c r="F6" s="192">
        <v>46641.65</v>
      </c>
      <c r="G6" s="43">
        <v>52085.63</v>
      </c>
    </row>
    <row r="7" spans="1:7" ht="12.75">
      <c r="A7" s="265" t="s">
        <v>125</v>
      </c>
      <c r="B7" s="266">
        <v>66302.15</v>
      </c>
      <c r="C7" s="266">
        <v>55803.85</v>
      </c>
      <c r="D7" s="266">
        <v>59380.83</v>
      </c>
      <c r="E7" s="266">
        <v>46385</v>
      </c>
      <c r="F7" s="192">
        <v>54369.78</v>
      </c>
      <c r="G7" s="43">
        <v>51053.19</v>
      </c>
    </row>
    <row r="8" spans="1:7" ht="12.75">
      <c r="A8" s="265" t="s">
        <v>126</v>
      </c>
      <c r="B8" s="267" t="s">
        <v>127</v>
      </c>
      <c r="C8" s="267" t="s">
        <v>128</v>
      </c>
      <c r="D8" s="267" t="s">
        <v>129</v>
      </c>
      <c r="E8" s="267" t="s">
        <v>130</v>
      </c>
      <c r="F8" s="192">
        <v>-7728.13</v>
      </c>
      <c r="G8" s="268" t="s">
        <v>131</v>
      </c>
    </row>
    <row r="9" spans="1:7" ht="12.75">
      <c r="A9" s="265" t="s">
        <v>132</v>
      </c>
      <c r="B9" s="266">
        <v>7601.8</v>
      </c>
      <c r="C9" s="266">
        <v>11221.86</v>
      </c>
      <c r="D9" s="266">
        <v>14761.15</v>
      </c>
      <c r="E9" s="266">
        <v>11053.75</v>
      </c>
      <c r="F9" s="192">
        <v>11061</v>
      </c>
      <c r="G9" s="43">
        <v>14554.78</v>
      </c>
    </row>
    <row r="10" spans="1:7" ht="12.75">
      <c r="A10" s="265" t="s">
        <v>133</v>
      </c>
      <c r="B10" s="266">
        <v>15000</v>
      </c>
      <c r="C10" s="266">
        <v>20000</v>
      </c>
      <c r="D10" s="266">
        <v>15036.46</v>
      </c>
      <c r="E10" s="266">
        <v>0</v>
      </c>
      <c r="F10" s="192">
        <v>0</v>
      </c>
      <c r="G10" s="43">
        <v>0</v>
      </c>
    </row>
    <row r="11" spans="1:7" ht="12.75">
      <c r="A11" s="265" t="s">
        <v>134</v>
      </c>
      <c r="B11" s="266">
        <v>139.13</v>
      </c>
      <c r="C11" s="266">
        <v>5.65</v>
      </c>
      <c r="D11" s="266">
        <v>1.86</v>
      </c>
      <c r="E11" s="266">
        <v>1798.56</v>
      </c>
      <c r="F11" s="192">
        <v>22.46</v>
      </c>
      <c r="G11" s="43">
        <v>1.2</v>
      </c>
    </row>
    <row r="15" ht="12.75">
      <c r="B15" t="s">
        <v>88</v>
      </c>
    </row>
    <row r="21" spans="1:7" ht="12.75">
      <c r="A21" s="269"/>
      <c r="B21" s="269"/>
      <c r="C21" s="269"/>
      <c r="D21" s="269"/>
      <c r="E21" s="269"/>
      <c r="F21" s="269"/>
      <c r="G21" s="269"/>
    </row>
    <row r="22" spans="1:7" ht="12.75">
      <c r="A22" s="270" t="s">
        <v>135</v>
      </c>
      <c r="B22" s="270"/>
      <c r="C22" s="270"/>
      <c r="D22" s="270"/>
      <c r="E22" s="270"/>
      <c r="F22" s="270"/>
      <c r="G22" s="269"/>
    </row>
    <row r="23" spans="1:7" ht="12.75">
      <c r="A23" s="271" t="s">
        <v>136</v>
      </c>
      <c r="B23" s="271"/>
      <c r="C23" s="271"/>
      <c r="D23" s="271"/>
      <c r="E23" s="271"/>
      <c r="F23" s="271"/>
      <c r="G23" s="272"/>
    </row>
    <row r="24" spans="1:7" ht="12.75">
      <c r="A24" s="273" t="s">
        <v>137</v>
      </c>
      <c r="B24" s="273"/>
      <c r="C24" s="273"/>
      <c r="D24" s="273"/>
      <c r="E24" s="273"/>
      <c r="F24" s="273"/>
      <c r="G24" s="2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2019-03-28T09:43:57Z</dcterms:created>
  <dcterms:modified xsi:type="dcterms:W3CDTF">2020-03-11T12:40:54Z</dcterms:modified>
  <cp:category/>
  <cp:version/>
  <cp:contentType/>
  <cp:contentStatus/>
</cp:coreProperties>
</file>